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Kirchencloud\Doppik\100 Arbeitsprozessre\100-02 Arbeitsformulare\11-RV Nassau Nord\2025\2025-01 NEU\"/>
    </mc:Choice>
  </mc:AlternateContent>
  <bookViews>
    <workbookView xWindow="480" yWindow="120" windowWidth="20640" windowHeight="11760" firstSheet="2" activeTab="2"/>
  </bookViews>
  <sheets>
    <sheet name="Dokumentation" sheetId="5" state="hidden" r:id="rId1"/>
    <sheet name="RT" sheetId="4" state="hidden" r:id="rId2"/>
    <sheet name="Vorlage" sheetId="2" r:id="rId3"/>
  </sheets>
  <externalReferences>
    <externalReference r:id="rId4"/>
  </externalReferences>
  <definedNames>
    <definedName name="banken">[1]BankenRVV!$A$5:$V$15</definedName>
    <definedName name="DatenKomplett" localSheetId="0">#REF!</definedName>
    <definedName name="DatenKomplett">#REF!</definedName>
    <definedName name="_xlnm.Print_Area" localSheetId="2">Vorlage!$A$1:$H$42</definedName>
  </definedNames>
  <calcPr calcId="152511"/>
</workbook>
</file>

<file path=xl/calcChain.xml><?xml version="1.0" encoding="utf-8"?>
<calcChain xmlns="http://schemas.openxmlformats.org/spreadsheetml/2006/main">
  <c r="D218" i="4" l="1"/>
  <c r="E218" i="4" s="1"/>
  <c r="C218" i="4"/>
  <c r="D217" i="4"/>
  <c r="E217" i="4" s="1"/>
  <c r="C217" i="4"/>
  <c r="D216" i="4"/>
  <c r="E216" i="4" s="1"/>
  <c r="C216" i="4"/>
  <c r="D215" i="4"/>
  <c r="E215" i="4" s="1"/>
  <c r="C215" i="4"/>
  <c r="D214" i="4"/>
  <c r="E214" i="4" s="1"/>
  <c r="C214" i="4"/>
  <c r="E213" i="4"/>
  <c r="D213" i="4"/>
  <c r="C213" i="4"/>
  <c r="E212" i="4"/>
  <c r="D212" i="4"/>
  <c r="C212" i="4"/>
  <c r="E211" i="4"/>
  <c r="D211" i="4"/>
  <c r="C211" i="4"/>
  <c r="D210" i="4"/>
  <c r="E210" i="4" s="1"/>
  <c r="C210" i="4"/>
  <c r="D209" i="4"/>
  <c r="E209" i="4" s="1"/>
  <c r="C209" i="4"/>
  <c r="D208" i="4"/>
  <c r="E208" i="4" s="1"/>
  <c r="C208" i="4"/>
  <c r="D207" i="4"/>
  <c r="E207" i="4" s="1"/>
  <c r="C207" i="4"/>
  <c r="D206" i="4"/>
  <c r="E206" i="4" s="1"/>
  <c r="C206" i="4"/>
  <c r="D205" i="4"/>
  <c r="E205" i="4" s="1"/>
  <c r="C205" i="4"/>
  <c r="D204" i="4"/>
  <c r="E204" i="4" s="1"/>
  <c r="C204" i="4"/>
  <c r="D203" i="4"/>
  <c r="E203" i="4" s="1"/>
  <c r="C203" i="4"/>
  <c r="D202" i="4"/>
  <c r="E202" i="4" s="1"/>
  <c r="C202" i="4"/>
  <c r="D201" i="4"/>
  <c r="E201" i="4" s="1"/>
  <c r="C201" i="4"/>
  <c r="D200" i="4"/>
  <c r="E200" i="4" s="1"/>
  <c r="C200" i="4"/>
  <c r="D199" i="4"/>
  <c r="E199" i="4" s="1"/>
  <c r="C199" i="4"/>
  <c r="D198" i="4"/>
  <c r="E198" i="4" s="1"/>
  <c r="C198" i="4"/>
  <c r="E197" i="4"/>
  <c r="D197" i="4"/>
  <c r="C197" i="4"/>
  <c r="E196" i="4"/>
  <c r="D196" i="4"/>
  <c r="C196" i="4"/>
  <c r="E195" i="4"/>
  <c r="D195" i="4"/>
  <c r="C195" i="4"/>
  <c r="D194" i="4"/>
  <c r="E194" i="4" s="1"/>
  <c r="C194" i="4"/>
  <c r="D193" i="4"/>
  <c r="E193" i="4" s="1"/>
  <c r="C193" i="4"/>
  <c r="D192" i="4"/>
  <c r="E192" i="4" s="1"/>
  <c r="C192" i="4"/>
  <c r="D191" i="4"/>
  <c r="E191" i="4" s="1"/>
  <c r="C191" i="4"/>
  <c r="D190" i="4"/>
  <c r="E190" i="4" s="1"/>
  <c r="C190" i="4"/>
  <c r="D189" i="4"/>
  <c r="E189" i="4" s="1"/>
  <c r="C189" i="4"/>
  <c r="D188" i="4"/>
  <c r="E188" i="4" s="1"/>
  <c r="C188" i="4"/>
  <c r="D187" i="4"/>
  <c r="E187" i="4" s="1"/>
  <c r="C187" i="4"/>
  <c r="D186" i="4"/>
  <c r="E186" i="4" s="1"/>
  <c r="C186" i="4"/>
  <c r="D185" i="4"/>
  <c r="E185" i="4" s="1"/>
  <c r="C185" i="4"/>
  <c r="D184" i="4"/>
  <c r="E184" i="4" s="1"/>
  <c r="C184" i="4"/>
  <c r="D183" i="4"/>
  <c r="E183" i="4" s="1"/>
  <c r="C183" i="4"/>
  <c r="D182" i="4"/>
  <c r="E182" i="4" s="1"/>
  <c r="C182" i="4"/>
  <c r="E181" i="4"/>
  <c r="D181" i="4"/>
  <c r="C181" i="4"/>
  <c r="E180" i="4"/>
  <c r="D180" i="4"/>
  <c r="C180" i="4"/>
  <c r="E179" i="4"/>
  <c r="D179" i="4"/>
  <c r="C179" i="4"/>
  <c r="D178" i="4"/>
  <c r="E178" i="4" s="1"/>
  <c r="C178" i="4"/>
  <c r="D177" i="4"/>
  <c r="E177" i="4" s="1"/>
  <c r="C177" i="4"/>
  <c r="D176" i="4"/>
  <c r="E176" i="4" s="1"/>
  <c r="C176" i="4"/>
  <c r="D175" i="4"/>
  <c r="E175" i="4" s="1"/>
  <c r="C175" i="4"/>
  <c r="D174" i="4"/>
  <c r="E174" i="4" s="1"/>
  <c r="C174" i="4"/>
  <c r="D173" i="4"/>
  <c r="E173" i="4" s="1"/>
  <c r="C173" i="4"/>
  <c r="D172" i="4"/>
  <c r="E172" i="4" s="1"/>
  <c r="C172" i="4"/>
  <c r="D171" i="4"/>
  <c r="E171" i="4" s="1"/>
  <c r="C171" i="4"/>
  <c r="D170" i="4"/>
  <c r="E170" i="4" s="1"/>
  <c r="C170" i="4"/>
  <c r="D169" i="4"/>
  <c r="E169" i="4" s="1"/>
  <c r="C169" i="4"/>
  <c r="D168" i="4"/>
  <c r="E168" i="4" s="1"/>
  <c r="C168" i="4"/>
  <c r="D167" i="4"/>
  <c r="E167" i="4" s="1"/>
  <c r="C167" i="4"/>
  <c r="D166" i="4"/>
  <c r="E166" i="4" s="1"/>
  <c r="C166" i="4"/>
  <c r="E165" i="4"/>
  <c r="D165" i="4"/>
  <c r="C165" i="4"/>
  <c r="E164" i="4"/>
  <c r="D164" i="4"/>
  <c r="C164" i="4"/>
  <c r="E163" i="4"/>
  <c r="D163" i="4"/>
  <c r="C163" i="4"/>
  <c r="D162" i="4"/>
  <c r="E162" i="4" s="1"/>
  <c r="C162" i="4"/>
  <c r="D161" i="4"/>
  <c r="E161" i="4" s="1"/>
  <c r="C161" i="4"/>
  <c r="D160" i="4"/>
  <c r="E160" i="4" s="1"/>
  <c r="C160" i="4"/>
  <c r="D159" i="4"/>
  <c r="E159" i="4" s="1"/>
  <c r="C159" i="4"/>
  <c r="D158" i="4"/>
  <c r="E158" i="4" s="1"/>
  <c r="C158" i="4"/>
  <c r="D157" i="4"/>
  <c r="E157" i="4" s="1"/>
  <c r="C157" i="4"/>
  <c r="D156" i="4"/>
  <c r="E156" i="4" s="1"/>
  <c r="C156" i="4"/>
  <c r="D155" i="4"/>
  <c r="E155" i="4" s="1"/>
  <c r="C155" i="4"/>
  <c r="D154" i="4"/>
  <c r="E154" i="4" s="1"/>
  <c r="C154" i="4"/>
  <c r="D153" i="4"/>
  <c r="E153" i="4" s="1"/>
  <c r="C153" i="4"/>
  <c r="D152" i="4"/>
  <c r="E152" i="4" s="1"/>
  <c r="C152" i="4"/>
  <c r="D151" i="4"/>
  <c r="E151" i="4" s="1"/>
  <c r="C151" i="4"/>
  <c r="D150" i="4"/>
  <c r="E150" i="4" s="1"/>
  <c r="C150" i="4"/>
  <c r="E149" i="4"/>
  <c r="D149" i="4"/>
  <c r="C149" i="4"/>
  <c r="E148" i="4"/>
  <c r="D148" i="4"/>
  <c r="C148" i="4"/>
  <c r="E147" i="4"/>
  <c r="D147" i="4"/>
  <c r="C147" i="4"/>
  <c r="D146" i="4"/>
  <c r="E146" i="4" s="1"/>
  <c r="C146" i="4"/>
  <c r="D145" i="4"/>
  <c r="E145" i="4" s="1"/>
  <c r="C145" i="4"/>
  <c r="D144" i="4"/>
  <c r="E144" i="4" s="1"/>
  <c r="C144" i="4"/>
  <c r="D143" i="4"/>
  <c r="E143" i="4" s="1"/>
  <c r="C143" i="4"/>
  <c r="D142" i="4"/>
  <c r="E142" i="4" s="1"/>
  <c r="C142" i="4"/>
  <c r="D141" i="4"/>
  <c r="E141" i="4" s="1"/>
  <c r="C141" i="4"/>
  <c r="D140" i="4"/>
  <c r="E140" i="4" s="1"/>
  <c r="C140" i="4"/>
  <c r="D139" i="4"/>
  <c r="E139" i="4" s="1"/>
  <c r="C139" i="4"/>
  <c r="D138" i="4"/>
  <c r="E138" i="4" s="1"/>
  <c r="C138" i="4"/>
  <c r="D137" i="4"/>
  <c r="E137" i="4" s="1"/>
  <c r="C137" i="4"/>
  <c r="D136" i="4"/>
  <c r="E136" i="4" s="1"/>
  <c r="D135" i="4"/>
  <c r="E135" i="4" s="1"/>
  <c r="C135" i="4"/>
  <c r="D134" i="4"/>
  <c r="E134" i="4" s="1"/>
  <c r="C134" i="4"/>
  <c r="D133" i="4"/>
  <c r="E133" i="4" s="1"/>
  <c r="C133" i="4"/>
  <c r="D132" i="4"/>
  <c r="E132" i="4" s="1"/>
  <c r="C132" i="4"/>
  <c r="D131" i="4"/>
  <c r="E131" i="4" s="1"/>
  <c r="C131" i="4"/>
  <c r="D130" i="4"/>
  <c r="E130" i="4" s="1"/>
  <c r="C130" i="4"/>
  <c r="D129" i="4"/>
  <c r="E129" i="4" s="1"/>
  <c r="C129" i="4"/>
  <c r="D128" i="4"/>
  <c r="E128" i="4" s="1"/>
  <c r="C128" i="4"/>
  <c r="D127" i="4"/>
  <c r="E127" i="4" s="1"/>
  <c r="C127" i="4"/>
  <c r="D126" i="4"/>
  <c r="E126" i="4" s="1"/>
  <c r="C126" i="4"/>
  <c r="D125" i="4"/>
  <c r="E125" i="4" s="1"/>
  <c r="C125" i="4"/>
  <c r="D124" i="4"/>
  <c r="E124" i="4" s="1"/>
  <c r="C124" i="4"/>
  <c r="D123" i="4"/>
  <c r="E123" i="4" s="1"/>
  <c r="C123" i="4"/>
  <c r="E122" i="4"/>
  <c r="D122" i="4"/>
  <c r="C122" i="4"/>
  <c r="E121" i="4"/>
  <c r="D121" i="4"/>
  <c r="C121" i="4"/>
  <c r="E120" i="4"/>
  <c r="D120" i="4"/>
  <c r="C120" i="4"/>
  <c r="D119" i="4"/>
  <c r="E119" i="4" s="1"/>
  <c r="C119" i="4"/>
  <c r="D118" i="4"/>
  <c r="E118" i="4" s="1"/>
  <c r="C118" i="4"/>
  <c r="D117" i="4"/>
  <c r="E117" i="4" s="1"/>
  <c r="C117" i="4"/>
  <c r="D116" i="4"/>
  <c r="E116" i="4" s="1"/>
  <c r="C116" i="4"/>
  <c r="D115" i="4"/>
  <c r="E115" i="4" s="1"/>
  <c r="C115" i="4"/>
  <c r="D114" i="4"/>
  <c r="E114" i="4" s="1"/>
  <c r="C114" i="4"/>
  <c r="D113" i="4"/>
  <c r="E113" i="4" s="1"/>
  <c r="C113" i="4"/>
  <c r="D112" i="4"/>
  <c r="E112" i="4" s="1"/>
  <c r="C112" i="4"/>
  <c r="D111" i="4"/>
  <c r="E111" i="4" s="1"/>
  <c r="C111" i="4"/>
  <c r="D110" i="4"/>
  <c r="E110" i="4" s="1"/>
  <c r="C110" i="4"/>
  <c r="D109" i="4"/>
  <c r="E109" i="4" s="1"/>
  <c r="C109" i="4"/>
  <c r="D108" i="4"/>
  <c r="E108" i="4" s="1"/>
  <c r="C108" i="4"/>
  <c r="D107" i="4"/>
  <c r="E107" i="4" s="1"/>
  <c r="C107" i="4"/>
  <c r="E106" i="4"/>
  <c r="D106" i="4"/>
  <c r="C106" i="4"/>
  <c r="E105" i="4"/>
  <c r="D105" i="4"/>
  <c r="C105" i="4"/>
  <c r="E104" i="4"/>
  <c r="D104" i="4"/>
  <c r="C104" i="4"/>
  <c r="D103" i="4"/>
  <c r="E103" i="4" s="1"/>
  <c r="C103" i="4"/>
  <c r="D102" i="4"/>
  <c r="E102" i="4" s="1"/>
  <c r="C102" i="4"/>
  <c r="D101" i="4"/>
  <c r="E101" i="4" s="1"/>
  <c r="C101" i="4"/>
  <c r="D100" i="4"/>
  <c r="E100" i="4" s="1"/>
  <c r="C100" i="4"/>
  <c r="D99" i="4"/>
  <c r="E99" i="4" s="1"/>
  <c r="C99" i="4"/>
  <c r="D98" i="4"/>
  <c r="E98" i="4" s="1"/>
  <c r="C98" i="4"/>
  <c r="D97" i="4"/>
  <c r="E97" i="4" s="1"/>
  <c r="C97" i="4"/>
  <c r="D96" i="4"/>
  <c r="E96" i="4" s="1"/>
  <c r="C96" i="4"/>
  <c r="D95" i="4"/>
  <c r="E95" i="4" s="1"/>
  <c r="C95" i="4"/>
  <c r="D94" i="4"/>
  <c r="E94" i="4" s="1"/>
  <c r="C94" i="4"/>
  <c r="D93" i="4"/>
  <c r="E93" i="4" s="1"/>
  <c r="C93" i="4"/>
  <c r="D92" i="4"/>
  <c r="E92" i="4" s="1"/>
  <c r="C92" i="4"/>
  <c r="D91" i="4"/>
  <c r="E91" i="4" s="1"/>
  <c r="C91" i="4"/>
  <c r="E90" i="4"/>
  <c r="D90" i="4"/>
  <c r="C90" i="4"/>
  <c r="E89" i="4"/>
  <c r="D89" i="4"/>
  <c r="C89" i="4"/>
  <c r="E88" i="4"/>
  <c r="D88" i="4"/>
  <c r="C88" i="4"/>
  <c r="D87" i="4"/>
  <c r="E87" i="4" s="1"/>
  <c r="C87" i="4"/>
  <c r="D86" i="4"/>
  <c r="E86" i="4" s="1"/>
  <c r="C86" i="4"/>
  <c r="D85" i="4"/>
  <c r="E85" i="4" s="1"/>
  <c r="C85" i="4"/>
  <c r="D84" i="4"/>
  <c r="E84" i="4" s="1"/>
  <c r="C84" i="4"/>
  <c r="D83" i="4"/>
  <c r="E83" i="4" s="1"/>
  <c r="C83" i="4"/>
  <c r="D82" i="4"/>
  <c r="E82" i="4" s="1"/>
  <c r="C82" i="4"/>
  <c r="D81" i="4"/>
  <c r="E81" i="4" s="1"/>
  <c r="C81" i="4"/>
  <c r="D80" i="4"/>
  <c r="E80" i="4" s="1"/>
  <c r="C80" i="4"/>
  <c r="D79" i="4"/>
  <c r="E79" i="4" s="1"/>
  <c r="C79" i="4"/>
  <c r="D78" i="4"/>
  <c r="E78" i="4" s="1"/>
  <c r="C78" i="4"/>
  <c r="D77" i="4"/>
  <c r="E77" i="4" s="1"/>
  <c r="C77" i="4"/>
  <c r="D76" i="4"/>
  <c r="E76" i="4" s="1"/>
  <c r="C76" i="4"/>
  <c r="D75" i="4"/>
  <c r="E75" i="4" s="1"/>
  <c r="C75" i="4"/>
  <c r="E74" i="4"/>
  <c r="D74" i="4"/>
  <c r="C74" i="4"/>
  <c r="E73" i="4"/>
  <c r="D73" i="4"/>
  <c r="C73" i="4"/>
  <c r="E72" i="4"/>
  <c r="D72" i="4"/>
  <c r="C72" i="4"/>
  <c r="D71" i="4"/>
  <c r="E71" i="4" s="1"/>
  <c r="C71" i="4"/>
  <c r="D70" i="4"/>
  <c r="E70" i="4" s="1"/>
  <c r="C70" i="4"/>
  <c r="D69" i="4"/>
  <c r="E69" i="4" s="1"/>
  <c r="C69" i="4"/>
  <c r="D68" i="4"/>
  <c r="E68" i="4" s="1"/>
  <c r="C68" i="4"/>
  <c r="D67" i="4"/>
  <c r="E67" i="4" s="1"/>
  <c r="C67" i="4"/>
  <c r="D66" i="4"/>
  <c r="E66" i="4" s="1"/>
  <c r="C66" i="4"/>
  <c r="D65" i="4"/>
  <c r="E65" i="4" s="1"/>
  <c r="C65" i="4"/>
  <c r="D64" i="4"/>
  <c r="E64" i="4" s="1"/>
  <c r="C64" i="4"/>
  <c r="D63" i="4"/>
  <c r="E63" i="4" s="1"/>
  <c r="C63" i="4"/>
  <c r="D62" i="4"/>
  <c r="E62" i="4" s="1"/>
  <c r="C62" i="4"/>
  <c r="D61" i="4"/>
  <c r="E61" i="4" s="1"/>
  <c r="C61" i="4"/>
  <c r="D60" i="4"/>
  <c r="E60" i="4" s="1"/>
  <c r="C60" i="4"/>
  <c r="D59" i="4"/>
  <c r="E59" i="4" s="1"/>
  <c r="C59" i="4"/>
  <c r="E58" i="4"/>
  <c r="D58" i="4"/>
  <c r="C58" i="4"/>
  <c r="E57" i="4"/>
  <c r="D57" i="4"/>
  <c r="C57" i="4"/>
  <c r="E56" i="4"/>
  <c r="D56" i="4"/>
  <c r="C56" i="4"/>
  <c r="D55" i="4"/>
  <c r="E55" i="4" s="1"/>
  <c r="C55" i="4"/>
  <c r="D54" i="4"/>
  <c r="E54" i="4" s="1"/>
  <c r="C54" i="4"/>
  <c r="D53" i="4"/>
  <c r="E53" i="4" s="1"/>
  <c r="C53" i="4"/>
  <c r="D52" i="4"/>
  <c r="E52" i="4" s="1"/>
  <c r="C52" i="4"/>
  <c r="D51" i="4"/>
  <c r="E51" i="4" s="1"/>
  <c r="C51" i="4"/>
  <c r="D50" i="4"/>
  <c r="E50" i="4" s="1"/>
  <c r="C50" i="4"/>
  <c r="D49" i="4"/>
  <c r="E49" i="4" s="1"/>
  <c r="C49" i="4"/>
  <c r="D48" i="4"/>
  <c r="E48" i="4" s="1"/>
  <c r="C48" i="4"/>
  <c r="D47" i="4"/>
  <c r="E47" i="4" s="1"/>
  <c r="C47" i="4"/>
  <c r="D46" i="4"/>
  <c r="E46" i="4" s="1"/>
  <c r="C46" i="4"/>
  <c r="D45" i="4"/>
  <c r="E45" i="4" s="1"/>
  <c r="C45" i="4"/>
  <c r="D44" i="4"/>
  <c r="E44" i="4" s="1"/>
  <c r="C44" i="4"/>
  <c r="D43" i="4"/>
  <c r="E43" i="4" s="1"/>
  <c r="C43" i="4"/>
  <c r="E42" i="4"/>
  <c r="D42" i="4"/>
  <c r="C42" i="4"/>
  <c r="E41" i="4"/>
  <c r="D41" i="4"/>
  <c r="C41" i="4"/>
  <c r="E40" i="4"/>
  <c r="D40" i="4"/>
  <c r="C40" i="4"/>
  <c r="D39" i="4"/>
  <c r="E39" i="4" s="1"/>
  <c r="C39" i="4"/>
  <c r="D38" i="4"/>
  <c r="E38" i="4" s="1"/>
  <c r="C38" i="4"/>
  <c r="D37" i="4"/>
  <c r="E37" i="4" s="1"/>
  <c r="C37" i="4"/>
  <c r="D36" i="4"/>
  <c r="E36" i="4" s="1"/>
  <c r="C36" i="4"/>
  <c r="D35" i="4"/>
  <c r="E35" i="4" s="1"/>
  <c r="C35" i="4"/>
  <c r="D34" i="4"/>
  <c r="E34" i="4" s="1"/>
  <c r="C34" i="4"/>
  <c r="D33" i="4"/>
  <c r="E33" i="4" s="1"/>
  <c r="C33" i="4"/>
  <c r="D32" i="4"/>
  <c r="E32" i="4" s="1"/>
  <c r="C32" i="4"/>
  <c r="D31" i="4"/>
  <c r="E31" i="4" s="1"/>
  <c r="C31" i="4"/>
  <c r="D30" i="4"/>
  <c r="E30" i="4" s="1"/>
  <c r="C30" i="4"/>
  <c r="D29" i="4"/>
  <c r="E29" i="4" s="1"/>
  <c r="C29" i="4"/>
  <c r="D28" i="4"/>
  <c r="E28" i="4" s="1"/>
  <c r="C28" i="4"/>
  <c r="D27" i="4"/>
  <c r="E27" i="4" s="1"/>
  <c r="C27" i="4"/>
  <c r="E26" i="4"/>
  <c r="D26" i="4"/>
  <c r="C26" i="4"/>
  <c r="E25" i="4"/>
  <c r="D25" i="4"/>
  <c r="C25" i="4"/>
  <c r="E24" i="4"/>
  <c r="D24" i="4"/>
  <c r="C24" i="4"/>
  <c r="D23" i="4"/>
  <c r="E23" i="4" s="1"/>
  <c r="C23" i="4"/>
  <c r="D22" i="4"/>
  <c r="E22" i="4" s="1"/>
  <c r="C22" i="4"/>
  <c r="D21" i="4"/>
  <c r="E21" i="4" s="1"/>
  <c r="C21" i="4"/>
  <c r="D20" i="4"/>
  <c r="E20" i="4" s="1"/>
  <c r="C20" i="4"/>
  <c r="D19" i="4"/>
  <c r="E19" i="4" s="1"/>
  <c r="C19" i="4"/>
  <c r="D18" i="4"/>
  <c r="E18" i="4" s="1"/>
  <c r="C18" i="4"/>
  <c r="D17" i="4"/>
  <c r="E17" i="4" s="1"/>
  <c r="C17" i="4"/>
  <c r="D16" i="4"/>
  <c r="E16" i="4" s="1"/>
  <c r="C16" i="4"/>
  <c r="D15" i="4"/>
  <c r="E15" i="4" s="1"/>
  <c r="C15" i="4"/>
  <c r="D14" i="4"/>
  <c r="E14" i="4" s="1"/>
  <c r="C14" i="4"/>
  <c r="D13" i="4"/>
  <c r="E13" i="4" s="1"/>
  <c r="C13" i="4"/>
  <c r="D12" i="4"/>
  <c r="E12" i="4" s="1"/>
  <c r="C12" i="4"/>
  <c r="D11" i="4"/>
  <c r="E11" i="4" s="1"/>
  <c r="C11" i="4"/>
  <c r="E10" i="4"/>
  <c r="D10" i="4"/>
  <c r="C10" i="4"/>
  <c r="E9" i="4"/>
  <c r="D9" i="4"/>
  <c r="C9" i="4"/>
  <c r="E8" i="4"/>
  <c r="D8" i="4"/>
  <c r="C8" i="4"/>
  <c r="D7" i="4"/>
  <c r="E7" i="4" s="1"/>
  <c r="C7" i="4"/>
  <c r="D6" i="4"/>
  <c r="E6" i="4" s="1"/>
  <c r="C6" i="4"/>
  <c r="D5" i="4"/>
  <c r="E5" i="4" s="1"/>
  <c r="C5" i="4"/>
  <c r="D4" i="4"/>
  <c r="E4" i="4" s="1"/>
  <c r="C4" i="4"/>
  <c r="D3" i="4"/>
  <c r="E3" i="4" s="1"/>
  <c r="C3" i="4"/>
  <c r="D2" i="4"/>
  <c r="E2" i="4" s="1"/>
  <c r="C2" i="4"/>
  <c r="C4" i="2" l="1"/>
  <c r="G2" i="2"/>
  <c r="H29" i="2" l="1"/>
  <c r="H30" i="2" l="1"/>
  <c r="H32" i="2"/>
  <c r="H20" i="2"/>
  <c r="H19" i="2"/>
  <c r="D19" i="2"/>
  <c r="H18" i="2"/>
  <c r="D18" i="2"/>
  <c r="H17" i="2"/>
  <c r="D17" i="2"/>
  <c r="H16" i="2"/>
  <c r="D16" i="2"/>
  <c r="H15" i="2"/>
  <c r="D15" i="2"/>
  <c r="H14" i="2"/>
  <c r="D14" i="2"/>
  <c r="H13" i="2"/>
  <c r="D13" i="2"/>
  <c r="D22" i="2" l="1"/>
  <c r="H22" i="2"/>
  <c r="H23" i="2" l="1"/>
  <c r="H31" i="2" s="1"/>
  <c r="H33" i="2" s="1"/>
  <c r="J8" i="2" l="1"/>
  <c r="E34" i="2"/>
  <c r="D5" i="2"/>
  <c r="H35" i="2"/>
  <c r="J35" i="2" s="1"/>
</calcChain>
</file>

<file path=xl/comments1.xml><?xml version="1.0" encoding="utf-8"?>
<comments xmlns="http://schemas.openxmlformats.org/spreadsheetml/2006/main">
  <authors>
    <author>Stafast, Silvia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Stafast, Silvia:</t>
        </r>
        <r>
          <rPr>
            <sz val="9"/>
            <color indexed="81"/>
            <rFont val="Segoe UI"/>
            <family val="2"/>
          </rPr>
          <t xml:space="preserve">
Formatierung für SVERWEIS prüfen - muss "codigo postal" sein!!!!!</t>
        </r>
      </text>
    </comment>
  </commentList>
</comments>
</file>

<file path=xl/sharedStrings.xml><?xml version="1.0" encoding="utf-8"?>
<sst xmlns="http://schemas.openxmlformats.org/spreadsheetml/2006/main" count="702" uniqueCount="302">
  <si>
    <t>Gesamtbestand</t>
  </si>
  <si>
    <t>Belege</t>
  </si>
  <si>
    <t>3.</t>
  </si>
  <si>
    <t>Bestand Barkasse</t>
  </si>
  <si>
    <t>2.</t>
  </si>
  <si>
    <t>Girokonto</t>
  </si>
  <si>
    <t>1.</t>
  </si>
  <si>
    <t>Übersicht</t>
  </si>
  <si>
    <t>4.</t>
  </si>
  <si>
    <t>Summe Belege</t>
  </si>
  <si>
    <t>Betrag</t>
  </si>
  <si>
    <t>geldwerte Belege</t>
  </si>
  <si>
    <t>Kassenbelege/Quittungen</t>
  </si>
  <si>
    <t>Kassenbestand/bar</t>
  </si>
  <si>
    <t>Münzgeld:</t>
  </si>
  <si>
    <t xml:space="preserve">Papiergeld:   </t>
  </si>
  <si>
    <t>Summe</t>
  </si>
  <si>
    <t>Anzahl</t>
  </si>
  <si>
    <t>Papiergeld:</t>
  </si>
  <si>
    <r>
      <t>Bestand Barkasse -</t>
    </r>
    <r>
      <rPr>
        <b/>
        <i/>
        <sz val="9"/>
        <rFont val="Calibri"/>
        <family val="2"/>
        <scheme val="minor"/>
      </rPr>
      <t xml:space="preserve"> (tatsächlicher Barkassenbestand)</t>
    </r>
  </si>
  <si>
    <t>Kontostand:</t>
  </si>
  <si>
    <r>
      <t xml:space="preserve">Rollgeld  = </t>
    </r>
    <r>
      <rPr>
        <b/>
        <sz val="11"/>
        <rFont val="Calibri"/>
        <family val="2"/>
        <scheme val="minor"/>
      </rPr>
      <t xml:space="preserve">    </t>
    </r>
  </si>
  <si>
    <r>
      <t xml:space="preserve">Belege </t>
    </r>
    <r>
      <rPr>
        <i/>
        <sz val="11"/>
        <rFont val="Calibri"/>
        <family val="2"/>
        <scheme val="minor"/>
      </rPr>
      <t>(Schwebeposten)</t>
    </r>
  </si>
  <si>
    <t>Prüfung / Niederschrift Handkasse</t>
  </si>
  <si>
    <t>über die Vornahme einer Kassenbestandsaufnahme (Kassensturz) der Handkasse.</t>
  </si>
  <si>
    <t>Prüfvermerk</t>
  </si>
  <si>
    <t>5.</t>
  </si>
  <si>
    <t>lt. Kontoauszug Nr. /vom</t>
  </si>
  <si>
    <t>Ausgezahlter Handvorschuss</t>
  </si>
  <si>
    <t>Kassenfehlbetrag /-überschuss</t>
  </si>
  <si>
    <t>6.</t>
  </si>
  <si>
    <t>Nachdem die herangezogenen Kontoauszüge mit dem Prüfvermerk versehen waren, wurde die
Kassenbestandsaufnahme geschlossen.</t>
  </si>
  <si>
    <t>am</t>
  </si>
  <si>
    <t>Begründung (sofern ein Fehlbetrag/Überschuss entstanden ist:)</t>
  </si>
  <si>
    <t>=</t>
  </si>
  <si>
    <t>RT</t>
  </si>
  <si>
    <t>RV</t>
  </si>
  <si>
    <t>Handkasse der</t>
  </si>
  <si>
    <t>Eingabe der Rechtsträger-Nr.
im rot hinterlegten Feld!</t>
  </si>
  <si>
    <t>Version</t>
  </si>
  <si>
    <t>Datum</t>
  </si>
  <si>
    <t>Beschreibung der Änderung</t>
  </si>
  <si>
    <t>1.2</t>
  </si>
  <si>
    <t>1.3</t>
  </si>
  <si>
    <t>Erstellung Prüfungsblatt und Niederschrift</t>
  </si>
  <si>
    <t>Bedingte Formatierung für Eingabe der RT-Nummer
Farbumstellung EKHN-Logo und Schriftzug auf s/w</t>
  </si>
  <si>
    <r>
      <rPr>
        <b/>
        <sz val="13"/>
        <rFont val="Calibri"/>
        <family val="2"/>
        <scheme val="minor"/>
      </rPr>
      <t>EVANGELISCHE KIRCHE</t>
    </r>
    <r>
      <rPr>
        <b/>
        <sz val="11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IN HESSEN UND NASSAU</t>
    </r>
  </si>
  <si>
    <t>Kirchengemeinde / Dekanat /RV</t>
  </si>
  <si>
    <t>Mandant</t>
  </si>
  <si>
    <t>Anpassung der Datenbanken der Rechtsträger wegen Dekanatsfusion</t>
  </si>
  <si>
    <t>1.4</t>
  </si>
  <si>
    <t>1.5</t>
  </si>
  <si>
    <t>angeforderte Beträge bei RV- Aufwand</t>
  </si>
  <si>
    <t>angeforderte Beträge bei RV- Ertrag</t>
  </si>
  <si>
    <t>1.6</t>
  </si>
  <si>
    <r>
      <t>Änderung "</t>
    </r>
    <r>
      <rPr>
        <i/>
        <sz val="10"/>
        <rFont val="Calibri"/>
        <family val="2"/>
        <scheme val="minor"/>
      </rPr>
      <t>Kollekten</t>
    </r>
    <r>
      <rPr>
        <sz val="10"/>
        <rFont val="Calibri"/>
        <family val="2"/>
        <scheme val="minor"/>
      </rPr>
      <t>" in "</t>
    </r>
    <r>
      <rPr>
        <i/>
        <sz val="10"/>
        <rFont val="Calibri"/>
        <family val="2"/>
        <scheme val="minor"/>
      </rPr>
      <t>angeforderte Beträge bei RV - Ertrag</t>
    </r>
    <r>
      <rPr>
        <sz val="10"/>
        <rFont val="Calibri"/>
        <family val="2"/>
        <scheme val="minor"/>
      </rPr>
      <t>"</t>
    </r>
  </si>
  <si>
    <t>Änderung der Formel in H29=(Summe(H25:26;28)-H27)</t>
  </si>
  <si>
    <t>Integration neue Datenbank für 90008</t>
  </si>
  <si>
    <t>Ergänzung "Datum" bei beiden Unterschriften</t>
  </si>
  <si>
    <t>(Datum / Unterschrift Prüfer/in)</t>
  </si>
  <si>
    <t>(Datum / Unterschrift Kassenführer/in)</t>
  </si>
  <si>
    <t>HK-Nr. und RT-Nr.
für Handkasse</t>
  </si>
  <si>
    <t>Integration neue Datenbanken für 90003, 90005 und 900007</t>
  </si>
  <si>
    <t>Änderung der Fußzeile: Version 1.6 - Dezember 2018</t>
  </si>
  <si>
    <t>RT-Nr. Dekanat</t>
  </si>
  <si>
    <t>Dekanatszuordnung</t>
  </si>
  <si>
    <t>1.7</t>
  </si>
  <si>
    <t>Funktion SVERWEIS in Zelle G2 und C4 auf Spaltenbezug $A:$G geändert</t>
  </si>
  <si>
    <t>Versionsstand = Version 1.7 - Dezember 2022</t>
  </si>
  <si>
    <t>Versionsstand = Version 1.7 - Januar 2024</t>
  </si>
  <si>
    <t>1.8</t>
  </si>
  <si>
    <t>Versionsstand = Version 1.8 - Januar 2025</t>
  </si>
  <si>
    <t>Hinweistext "Bitte tragen Sie Ihre Rechtsträgernummer im roten Feld ein!!" erscheint im Feld D5, wenn die Rechtsträgernummer nicht eingetragen wurde, aber der Gesamtbestand in Feld H33 einen Wert &gt;0 ausweißt. Dazu wurde im Feld D5 eine WENN(UND)-Funktion hinterlegt und eine bedingte Formatierung (Schriftfarbe=rot und Schattierung=gelb) eingefügt.</t>
  </si>
  <si>
    <t>Girokonto/IBAN</t>
  </si>
  <si>
    <t>Kopie Kontoauszug
vom 31.12. ist angefügt</t>
  </si>
  <si>
    <t>Zellen G8:H8 verbunden: Hinweistext G8 "Kopie Kontoauszug vom 31.12. ist angefügt", Schrift rot und fett</t>
  </si>
  <si>
    <t>Zellen J8:L8 verbunden. Hinweistext "IBAN des Girokonto ist zwingend erforderlich - bitte eintragen!!" erscheint im Feld J8, wenn die IBAN des Girokonto nicht eingetragen wurde, aber der Gesamtbestand in Feld H33 einen Wert &gt;0 ausweißt. Dazu wurde in den Felden J8 und D8 eine WENN(UND)-Funktion hinterlegt und eine bedingte Formatierung (Schriftfarbe=rot und Schattierung=gelb) eingefügt.</t>
  </si>
  <si>
    <t>Zellen E34:F34 verbunden: Hinweistext "unbedingt eintragen!" erscheint im Feld E34, wenn der Handvorschuss nicht eingetragen wurde, aber der Gesamtbestind in Feld H33 einen Wert &gt;0 ausweißt. Dazu wurde in den Feldern E34 und H34 eine WENN(UND)-Funktion hinterlegt und eine bedingte Formatierung (Schriftfarbe=rot und Schattierung=gelb) eingefügt</t>
  </si>
  <si>
    <t>Zellen J35:M36 verbunden: Hinweistext "Kassenfehlbetrag/-überschuss muss 0,00 € betragen, sonst fehlerhaft und Begründung erforderlich" erscheint im Feld J35, wenn der Kassenfehlbetrag/-überschuss im Feld H35 einen Wert &gt;0 ausweißt. Dazu wurde in den Feldern J35, H35 und B37 eine bedingte Formatierung (Schriftfarbe=rot und Schattierung=gelb) eingefügt</t>
  </si>
  <si>
    <t>Eintragung der IBAN: Zellen D8:F8 verbunden, rechtsbündig, Zellschutz aufgehoben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</si>
  <si>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</si>
  <si>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</si>
  <si>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</si>
  <si>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</si>
  <si>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</si>
  <si>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</si>
  <si>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</si>
  <si>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</si>
  <si>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</si>
  <si>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</si>
  <si>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</si>
  <si>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</si>
  <si>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</si>
  <si>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</si>
  <si>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</si>
  <si>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</si>
  <si>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</si>
  <si>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</si>
  <si>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</si>
  <si>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</si>
  <si>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</si>
  <si>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</si>
  <si>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</si>
  <si>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</si>
  <si>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</si>
  <si>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</si>
  <si>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</si>
  <si>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</si>
  <si>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</si>
  <si>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</si>
  <si>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</si>
  <si>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</si>
  <si>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</si>
  <si>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</si>
  <si>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</si>
  <si>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</si>
  <si>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</si>
  <si>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</si>
  <si>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</si>
  <si>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</si>
  <si>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</si>
  <si>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</si>
  <si>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</si>
  <si>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</si>
  <si>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</si>
  <si>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</si>
  <si>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</si>
  <si>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</si>
  <si>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</si>
  <si>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</si>
  <si>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</si>
  <si>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</si>
  <si>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</si>
  <si>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</si>
  <si>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</si>
  <si>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</si>
  <si>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</si>
  <si>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</si>
  <si>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</si>
  <si>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</si>
  <si>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</si>
  <si>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</si>
  <si>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</si>
  <si>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</si>
  <si>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</si>
  <si>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</si>
  <si>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</si>
  <si>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</si>
  <si>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</si>
  <si>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</si>
  <si>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</si>
  <si>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Roßbachtal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</si>
  <si>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</si>
  <si>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</si>
  <si>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</si>
  <si>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</si>
  <si>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</si>
  <si>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</si>
  <si>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</si>
  <si>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</si>
  <si>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</si>
  <si>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</si>
  <si>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</si>
  <si>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</si>
  <si>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</si>
  <si>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</si>
  <si>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</si>
  <si>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</si>
  <si>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</si>
  <si>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</si>
  <si>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</si>
  <si>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</si>
  <si>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</si>
  <si>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</si>
  <si>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an der Lahn</t>
  </si>
  <si>
    <t>Ev. KGM Blessenbach</t>
  </si>
  <si>
    <t>Ev. KGM Dauborn</t>
  </si>
  <si>
    <t>Ev. KGM Hadamar</t>
  </si>
  <si>
    <t>Ev. KGM Heckholzhausen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</si>
  <si>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</si>
  <si>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</si>
  <si>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</si>
  <si>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</si>
  <si>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</si>
  <si>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</si>
  <si>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</si>
  <si>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</si>
  <si>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</si>
  <si>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</si>
  <si>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</si>
  <si>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</si>
  <si>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</si>
  <si>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</si>
  <si>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</si>
  <si>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</si>
  <si>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Essershausen-Edelsberg</t>
  </si>
  <si>
    <t>Ev. KGM Auferstehungsgemeinde Gräveneck und Weinbach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</si>
  <si>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</si>
  <si>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</si>
  <si>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</si>
  <si>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</si>
  <si>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</si>
  <si>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</si>
  <si>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</si>
  <si>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Weilburg</t>
  </si>
  <si>
    <t>Ev. KGM Weilmünster I</t>
  </si>
  <si>
    <t>Ev. KGM Weilmünster II</t>
  </si>
  <si>
    <t>Ev. KGM Waldsolms-Brandoberndorf</t>
  </si>
  <si>
    <t>Ev. KGM Waldsolms-Weiperfelden</t>
  </si>
  <si>
    <t>Ev. GKG Heringen, Nauheim und Neesbach</t>
  </si>
  <si>
    <t>Ev. KGM Battenfeld Stiftung</t>
  </si>
  <si>
    <t>BoDeHen-Stiftung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</si>
  <si>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</si>
  <si>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</si>
  <si>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</si>
  <si>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</si>
  <si>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</si>
  <si>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</si>
  <si>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</si>
  <si>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</si>
  <si>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</si>
  <si>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</si>
  <si>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</si>
  <si>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</si>
  <si>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</si>
  <si>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Stiftung Löhnberg-Selters-Drommershausen</t>
  </si>
  <si>
    <t>Ev. Kita Battenfeld</t>
  </si>
  <si>
    <t>Ev. Kita Rennertehausen</t>
  </si>
  <si>
    <t>Ev. Kita Allendorf/Eder</t>
  </si>
  <si>
    <t>Ev. Kita Battenberg</t>
  </si>
  <si>
    <t>Ev. Kita Dodenau</t>
  </si>
  <si>
    <t>Ev. Kita Oberasphe</t>
  </si>
  <si>
    <t>Ev. Kita Laisa</t>
  </si>
  <si>
    <t>Ev. Kita Bromskirchen</t>
  </si>
  <si>
    <t>900110899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</si>
  <si>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</si>
  <si>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</si>
  <si>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</si>
  <si>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</si>
  <si>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</si>
  <si>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</si>
  <si>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</si>
  <si>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</si>
  <si>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</si>
  <si>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</si>
  <si>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</si>
  <si>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</si>
  <si>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</si>
  <si>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</si>
  <si>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</si>
  <si>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</si>
  <si>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</si>
  <si>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</si>
  <si>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</si>
  <si>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</si>
  <si>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</si>
  <si>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</si>
  <si>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</si>
  <si>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</si>
  <si>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Am Goldbach</t>
  </si>
  <si>
    <t>Ev. Kita Königskinder</t>
  </si>
  <si>
    <t>Ev. Kita Kleine Helden</t>
  </si>
  <si>
    <t>Ev. Kita Beilstein</t>
  </si>
  <si>
    <t>Ev. Kita Wäller Schatzkiste</t>
  </si>
  <si>
    <t>Ev. Kita Rother Rabennest</t>
  </si>
  <si>
    <t>Ev. Kita Herborn</t>
  </si>
  <si>
    <t>Ev. Kita Pusteblume</t>
  </si>
  <si>
    <t>Ev. Kita Panama</t>
  </si>
  <si>
    <t>Ev. Kita Ewersbach</t>
  </si>
  <si>
    <t>Ev. Kita Felsengrund Mandeln</t>
  </si>
  <si>
    <t>Ev. Kita Sonnenschein Rittershausen</t>
  </si>
  <si>
    <t>Ev. Kita Regenbogen Steinbrücken</t>
  </si>
  <si>
    <t>Ev. Kita Arche Noah - Hirzenhain</t>
  </si>
  <si>
    <t>Ev. Kita Raupe Nimmersatt H-Bahnh.</t>
  </si>
  <si>
    <t>Ev. Kita Weidelbach</t>
  </si>
  <si>
    <t>Ev. Kita Oberscheld</t>
  </si>
  <si>
    <t>Ev. Kita Meisennest</t>
  </si>
  <si>
    <t>Ev. Kita Ballersbach</t>
  </si>
  <si>
    <t>Ev. Kita Bicken</t>
  </si>
  <si>
    <t>Ev. Kita Breitscheid</t>
  </si>
  <si>
    <t>Ev. Kita Arche Noah - Driedorf</t>
  </si>
  <si>
    <t>Ev. Kita Fleisbach</t>
  </si>
  <si>
    <t>Ev. Kita Schatzkiste Hörbach</t>
  </si>
  <si>
    <t>Ev. Kita Offenbach</t>
  </si>
  <si>
    <t>Ev. Kita Schönbach</t>
  </si>
  <si>
    <t>Ev. Kita Villa Kunterbunt Sinn</t>
  </si>
  <si>
    <t>Ev. Kita Dauborn</t>
  </si>
  <si>
    <t>Ev. Kita Sternenland</t>
  </si>
  <si>
    <t>Ev. Kita Blumenrod</t>
  </si>
  <si>
    <t>Ev. Kita Am Schafsberg</t>
  </si>
  <si>
    <t>Ev. Kita Theod.-Fliedner Hadamar</t>
  </si>
  <si>
    <t>Ev. Kita Sonnenschein Laubuseschbach</t>
  </si>
  <si>
    <t>Ev. Kita Mensfelden</t>
  </si>
  <si>
    <t>Ev. Kita Unterm Regenbogen Linter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</si>
  <si>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</si>
  <si>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</si>
  <si>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</si>
  <si>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</si>
  <si>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</si>
  <si>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</si>
  <si>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Regenbogenland</t>
  </si>
  <si>
    <t>Ev. Kita Arche Noah Weinbach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</si>
</sst>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#,##0.00\ &quot;€&quot;;[Red]\-#,##0.00\ &quot;€&quot;"/>
    <numFmt numFmtId="164" formatCode="#,##0.00\ [$€-1];[Red]\-#,##0.00\ [$€-1]"/>
    <numFmt numFmtId="165" formatCode="0_ ;[Red]\-0\ "/>
    <numFmt numFmtId="166" formatCode="0000"/>
    <numFmt numFmtId="167" formatCode="dd/mm/yy;@"/>
    <numFmt numFmtId="168" formatCode="[Red]\-#,##0.00\ &quot;€&quot;"/>
    <numFmt numFmtId="169" formatCode="0#####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2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0"/>
      <name val="OCR A Extended"/>
      <family val="3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EDE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0" fillId="0" borderId="0"/>
    <xf numFmtId="0" fontId="20" fillId="0" borderId="0"/>
  </cellStyleXfs>
  <cellXfs count="115">
    <xf numFmtId="0" fontId="0" fillId="0" borderId="0" xfId="0"/>
    <xf numFmtId="0" fontId="1" fillId="0" borderId="0" xfId="1" applyFont="1" applyBorder="1" applyProtection="1"/>
    <xf numFmtId="0" fontId="5" fillId="0" borderId="0" xfId="1" applyFont="1" applyBorder="1" applyAlignment="1" applyProtection="1"/>
    <xf numFmtId="0" fontId="5" fillId="0" borderId="2" xfId="1" applyFont="1" applyFill="1" applyBorder="1" applyAlignment="1" applyProtection="1"/>
    <xf numFmtId="0" fontId="5" fillId="0" borderId="2" xfId="1" applyFont="1" applyBorder="1" applyAlignment="1" applyProtection="1"/>
    <xf numFmtId="0" fontId="6" fillId="0" borderId="0" xfId="1" applyFont="1" applyBorder="1" applyProtection="1"/>
    <xf numFmtId="8" fontId="1" fillId="0" borderId="0" xfId="1" applyNumberFormat="1" applyFont="1" applyBorder="1" applyProtection="1"/>
    <xf numFmtId="0" fontId="8" fillId="0" borderId="0" xfId="1" applyFont="1" applyFill="1" applyBorder="1" applyAlignment="1" applyProtection="1">
      <alignment vertical="center"/>
    </xf>
    <xf numFmtId="0" fontId="1" fillId="0" borderId="0" xfId="1" applyFont="1" applyFill="1" applyBorder="1" applyProtection="1"/>
    <xf numFmtId="0" fontId="4" fillId="0" borderId="0" xfId="1" applyFont="1" applyBorder="1" applyAlignment="1" applyProtection="1"/>
    <xf numFmtId="0" fontId="3" fillId="0" borderId="0" xfId="1" applyFont="1" applyProtection="1"/>
    <xf numFmtId="0" fontId="0" fillId="0" borderId="0" xfId="0" applyProtection="1"/>
    <xf numFmtId="0" fontId="16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5" fillId="0" borderId="0" xfId="0" applyFont="1" applyProtection="1"/>
    <xf numFmtId="0" fontId="14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 indent="1"/>
    </xf>
    <xf numFmtId="0" fontId="11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10" fillId="0" borderId="0" xfId="1" applyFont="1" applyBorder="1" applyAlignment="1" applyProtection="1"/>
    <xf numFmtId="0" fontId="18" fillId="0" borderId="0" xfId="1" applyFont="1" applyAlignment="1" applyProtection="1">
      <alignment horizontal="right" vertical="center"/>
    </xf>
    <xf numFmtId="165" fontId="5" fillId="0" borderId="0" xfId="1" applyNumberFormat="1" applyFont="1" applyFill="1" applyBorder="1" applyAlignment="1" applyProtection="1">
      <alignment horizontal="right" vertical="center" indent="2"/>
    </xf>
    <xf numFmtId="0" fontId="1" fillId="0" borderId="0" xfId="1" applyFont="1" applyFill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8" fillId="0" borderId="0" xfId="1" applyFont="1" applyBorder="1" applyProtection="1"/>
    <xf numFmtId="0" fontId="8" fillId="0" borderId="0" xfId="1" applyFont="1" applyFill="1" applyBorder="1" applyProtection="1"/>
    <xf numFmtId="0" fontId="12" fillId="0" borderId="0" xfId="1" applyFont="1" applyProtection="1"/>
    <xf numFmtId="0" fontId="13" fillId="0" borderId="0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right"/>
    </xf>
    <xf numFmtId="0" fontId="13" fillId="0" borderId="0" xfId="1" applyFont="1" applyFill="1" applyBorder="1" applyAlignment="1" applyProtection="1">
      <alignment horizontal="center"/>
    </xf>
    <xf numFmtId="8" fontId="1" fillId="0" borderId="0" xfId="1" applyNumberFormat="1" applyFont="1" applyFill="1" applyBorder="1" applyAlignment="1" applyProtection="1"/>
    <xf numFmtId="164" fontId="1" fillId="0" borderId="0" xfId="1" applyNumberFormat="1" applyFont="1" applyBorder="1" applyAlignment="1" applyProtection="1"/>
    <xf numFmtId="0" fontId="5" fillId="0" borderId="0" xfId="1" applyFont="1" applyBorder="1" applyProtection="1"/>
    <xf numFmtId="8" fontId="8" fillId="0" borderId="0" xfId="1" applyNumberFormat="1" applyFont="1" applyBorder="1" applyProtection="1"/>
    <xf numFmtId="0" fontId="1" fillId="0" borderId="0" xfId="1" applyFont="1" applyProtection="1"/>
    <xf numFmtId="0" fontId="2" fillId="0" borderId="0" xfId="1" applyFont="1" applyProtection="1"/>
    <xf numFmtId="0" fontId="1" fillId="0" borderId="0" xfId="1" applyFont="1" applyBorder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8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right"/>
    </xf>
    <xf numFmtId="0" fontId="8" fillId="0" borderId="0" xfId="1" applyFont="1" applyBorder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8" fillId="0" borderId="0" xfId="1" applyFont="1" applyBorder="1" applyAlignment="1" applyProtection="1">
      <alignment horizontal="right" indent="1"/>
    </xf>
    <xf numFmtId="8" fontId="7" fillId="0" borderId="0" xfId="1" applyNumberFormat="1" applyFont="1" applyBorder="1" applyProtection="1"/>
    <xf numFmtId="0" fontId="18" fillId="0" borderId="0" xfId="1" applyFont="1" applyProtection="1"/>
    <xf numFmtId="0" fontId="18" fillId="0" borderId="0" xfId="0" applyFont="1" applyProtection="1"/>
    <xf numFmtId="0" fontId="10" fillId="0" borderId="0" xfId="1" applyFont="1" applyFill="1" applyBorder="1" applyAlignment="1" applyProtection="1">
      <alignment horizontal="right"/>
    </xf>
    <xf numFmtId="0" fontId="6" fillId="0" borderId="0" xfId="2" applyNumberFormat="1" applyFont="1" applyBorder="1"/>
    <xf numFmtId="0" fontId="9" fillId="0" borderId="0" xfId="1" applyFont="1" applyFill="1" applyBorder="1" applyAlignment="1" applyProtection="1">
      <alignment horizontal="right" vertical="center"/>
    </xf>
    <xf numFmtId="0" fontId="1" fillId="0" borderId="0" xfId="1" applyFont="1" applyFill="1" applyAlignment="1" applyProtection="1">
      <alignment vertical="center"/>
    </xf>
    <xf numFmtId="8" fontId="8" fillId="0" borderId="3" xfId="1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center" wrapText="1"/>
    </xf>
    <xf numFmtId="49" fontId="5" fillId="2" borderId="0" xfId="3" applyNumberFormat="1" applyFont="1" applyFill="1" applyAlignment="1">
      <alignment horizontal="center" vertical="center"/>
    </xf>
    <xf numFmtId="167" fontId="5" fillId="2" borderId="0" xfId="3" applyNumberFormat="1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49" fontId="6" fillId="0" borderId="0" xfId="3" applyNumberFormat="1" applyFont="1" applyAlignment="1">
      <alignment horizontal="center" vertical="top"/>
    </xf>
    <xf numFmtId="167" fontId="6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 wrapText="1"/>
    </xf>
    <xf numFmtId="0" fontId="6" fillId="0" borderId="0" xfId="3" applyFont="1" applyAlignment="1">
      <alignment vertical="top"/>
    </xf>
    <xf numFmtId="49" fontId="6" fillId="0" borderId="0" xfId="3" applyNumberFormat="1" applyFont="1" applyAlignment="1">
      <alignment horizontal="center"/>
    </xf>
    <xf numFmtId="167" fontId="6" fillId="0" borderId="0" xfId="3" applyNumberFormat="1" applyFont="1" applyAlignment="1">
      <alignment horizontal="center"/>
    </xf>
    <xf numFmtId="0" fontId="6" fillId="0" borderId="0" xfId="3" applyFont="1"/>
    <xf numFmtId="14" fontId="5" fillId="3" borderId="4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Border="1"/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/>
    </xf>
    <xf numFmtId="0" fontId="5" fillId="4" borderId="0" xfId="0" applyNumberFormat="1" applyFont="1" applyFill="1" applyBorder="1" applyAlignment="1">
      <alignment horizontal="right" vertical="center"/>
    </xf>
    <xf numFmtId="0" fontId="5" fillId="4" borderId="0" xfId="0" applyNumberFormat="1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>
      <alignment horizontal="left" vertical="center"/>
    </xf>
    <xf numFmtId="168" fontId="7" fillId="6" borderId="0" xfId="0" applyNumberFormat="1" applyFont="1" applyFill="1" applyProtection="1">
      <protection locked="0"/>
    </xf>
    <xf numFmtId="8" fontId="6" fillId="6" borderId="0" xfId="1" applyNumberFormat="1" applyFont="1" applyFill="1" applyBorder="1" applyProtection="1">
      <protection locked="0"/>
    </xf>
    <xf numFmtId="0" fontId="1" fillId="6" borderId="0" xfId="1" applyFont="1" applyFill="1" applyBorder="1" applyAlignment="1" applyProtection="1">
      <alignment horizontal="center"/>
      <protection locked="0"/>
    </xf>
    <xf numFmtId="8" fontId="8" fillId="6" borderId="3" xfId="1" applyNumberFormat="1" applyFont="1" applyFill="1" applyBorder="1" applyAlignment="1" applyProtection="1">
      <alignment horizontal="right" vertical="center"/>
      <protection locked="0"/>
    </xf>
    <xf numFmtId="8" fontId="1" fillId="6" borderId="0" xfId="1" applyNumberFormat="1" applyFont="1" applyFill="1" applyBorder="1" applyAlignment="1" applyProtection="1">
      <protection locked="0"/>
    </xf>
    <xf numFmtId="8" fontId="1" fillId="6" borderId="0" xfId="1" applyNumberFormat="1" applyFont="1" applyFill="1" applyBorder="1" applyProtection="1">
      <protection locked="0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166" fontId="6" fillId="0" borderId="0" xfId="0" applyNumberFormat="1" applyFont="1" applyBorder="1" applyAlignment="1">
      <alignment vertical="center"/>
    </xf>
    <xf numFmtId="169" fontId="6" fillId="0" borderId="0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 indent="1"/>
    </xf>
    <xf numFmtId="0" fontId="6" fillId="0" borderId="0" xfId="2" applyFont="1"/>
    <xf numFmtId="0" fontId="6" fillId="0" borderId="0" xfId="2" applyFont="1" applyAlignment="1">
      <alignment wrapText="1"/>
    </xf>
    <xf numFmtId="0" fontId="6" fillId="0" borderId="0" xfId="3" applyFont="1" applyAlignment="1">
      <alignment wrapText="1"/>
    </xf>
    <xf numFmtId="166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69" fontId="5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4" fillId="0" borderId="1" xfId="1" applyFont="1" applyBorder="1" applyAlignment="1" applyProtection="1">
      <alignment horizontal="center"/>
    </xf>
    <xf numFmtId="0" fontId="5" fillId="0" borderId="4" xfId="1" applyFont="1" applyBorder="1" applyAlignment="1" applyProtection="1">
      <alignment horizontal="left"/>
      <protection locked="0"/>
    </xf>
    <xf numFmtId="0" fontId="2" fillId="0" borderId="0" xfId="1" applyFont="1" applyBorder="1" applyAlignment="1" applyProtection="1">
      <alignment horizontal="right"/>
    </xf>
    <xf numFmtId="0" fontId="6" fillId="0" borderId="0" xfId="1" applyFont="1" applyFill="1" applyBorder="1" applyAlignment="1" applyProtection="1">
      <alignment horizontal="left" wrapText="1"/>
    </xf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/>
    </xf>
    <xf numFmtId="167" fontId="8" fillId="6" borderId="2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Fill="1" applyBorder="1" applyAlignment="1" applyProtection="1">
      <alignment horizontal="right" vertical="center"/>
    </xf>
    <xf numFmtId="0" fontId="10" fillId="0" borderId="0" xfId="1" applyFont="1" applyFill="1" applyBorder="1" applyAlignment="1" applyProtection="1">
      <alignment horizontal="left"/>
      <protection locked="0"/>
    </xf>
    <xf numFmtId="0" fontId="25" fillId="0" borderId="0" xfId="1" applyFont="1" applyFill="1" applyBorder="1" applyAlignment="1" applyProtection="1">
      <alignment horizontal="right" wrapText="1"/>
    </xf>
    <xf numFmtId="0" fontId="26" fillId="0" borderId="0" xfId="1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 wrapText="1"/>
    </xf>
    <xf numFmtId="166" fontId="23" fillId="5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center" wrapText="1"/>
    </xf>
    <xf numFmtId="0" fontId="6" fillId="0" borderId="0" xfId="0" applyNumberFormat="1" applyFont="1" applyBorder="1" applyAlignment="1">
      <alignment horizontal="left" indent="1"/>
    </xf>
  </cellXfs>
  <cellStyles count="4">
    <cellStyle name="Standard" xfId="0" builtinId="0"/>
    <cellStyle name="Standard 2" xfId="1"/>
    <cellStyle name="Standard 2 2" xfId="3"/>
    <cellStyle name="Standard 3" xfId="2"/>
  </cellStyles>
  <dxfs count="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  <color rgb="FFDEDEDE"/>
      <color rgb="FFD997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1</xdr:col>
      <xdr:colOff>733425</xdr:colOff>
      <xdr:row>3</xdr:row>
      <xdr:rowOff>190500</xdr:rowOff>
    </xdr:to>
    <xdr:pic>
      <xdr:nvPicPr>
        <xdr:cNvPr id="2" name="Grafik 1" descr="facett_hks37_200x200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209550" y="0"/>
          <a:ext cx="790575" cy="790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OSTSTELLE\Adressaufkleber\neu\RVVDA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rdaten"/>
      <sheetName val="RV"/>
      <sheetName val="BankenRVV"/>
      <sheetName val="Infos zu RVVDATEN.XLS"/>
    </sheetNames>
    <sheetDataSet>
      <sheetData sheetId="0"/>
      <sheetData sheetId="1" refreshError="1"/>
      <sheetData sheetId="2">
        <row r="5">
          <cell r="A5" t="str">
            <v>Auswahl</v>
          </cell>
          <cell r="B5" t="str">
            <v>Auswahl_Anzeige</v>
          </cell>
          <cell r="C5" t="str">
            <v>DruckZeile1</v>
          </cell>
          <cell r="D5" t="str">
            <v>DruckZeile2</v>
          </cell>
          <cell r="E5" t="str">
            <v>DruckZeile3</v>
          </cell>
          <cell r="F5" t="str">
            <v>Bank1</v>
          </cell>
          <cell r="G5" t="str">
            <v>BLZ1</v>
          </cell>
          <cell r="H5" t="str">
            <v>Kto1</v>
          </cell>
          <cell r="I5" t="str">
            <v>IBAN1</v>
          </cell>
          <cell r="J5" t="str">
            <v>BIC1</v>
          </cell>
          <cell r="L5" t="str">
            <v>Bank2</v>
          </cell>
          <cell r="M5" t="str">
            <v>BLZ2</v>
          </cell>
          <cell r="N5" t="str">
            <v>Kto2</v>
          </cell>
          <cell r="O5" t="str">
            <v>IBAN2</v>
          </cell>
          <cell r="P5" t="str">
            <v>BIC2</v>
          </cell>
          <cell r="Q5" t="str">
            <v xml:space="preserve"> </v>
          </cell>
          <cell r="R5" t="str">
            <v>Bank3</v>
          </cell>
          <cell r="S5" t="str">
            <v>BLZ3</v>
          </cell>
          <cell r="T5" t="str">
            <v>Kto3</v>
          </cell>
          <cell r="U5" t="str">
            <v>IBAN3</v>
          </cell>
          <cell r="V5" t="str">
            <v>BIC3</v>
          </cell>
        </row>
        <row r="6">
          <cell r="A6">
            <v>1</v>
          </cell>
          <cell r="B6" t="str">
            <v>Standard-Banken RVV</v>
          </cell>
          <cell r="C6" t="str">
            <v xml:space="preserve">Evangelische Kreditgenossenschaft eG. Kassel · BLZ 520 604 10 · Kto 4000722 · IBAN DE35 5206 0410 0004 0007 22 · BIC GENODEF1EK1 </v>
          </cell>
          <cell r="D6" t="str">
            <v xml:space="preserve">Kreissparkasse Groß-Gerau · BLZ 508 525 53 · Kto 3006509 · IBAN DE36 5085 2553 0003 0065 09 · BIC HELADEF1GRG </v>
          </cell>
          <cell r="E6" t="str">
            <v xml:space="preserve">Gross-Gerauer Volksbank · BLZ 508 925 00 · Kto 8215308 · IBAN DE34 5089 2500 0008 2153 08 · BIC GENODE51GG1 </v>
          </cell>
          <cell r="F6" t="str">
            <v>Evangelische Kreditgenossenschaft eG. Kassel</v>
          </cell>
          <cell r="G6" t="str">
            <v>520 604 10</v>
          </cell>
          <cell r="H6" t="str">
            <v>4000722</v>
          </cell>
          <cell r="I6" t="str">
            <v>DE35 5206 0410 0004 0007 22</v>
          </cell>
          <cell r="J6" t="str">
            <v>GENODEF1EK1</v>
          </cell>
          <cell r="K6" t="str">
            <v xml:space="preserve"> </v>
          </cell>
          <cell r="L6" t="str">
            <v>Kreissparkasse Groß-Gerau</v>
          </cell>
          <cell r="M6" t="str">
            <v>508 525 53</v>
          </cell>
          <cell r="N6" t="str">
            <v>3006509</v>
          </cell>
          <cell r="O6" t="str">
            <v>DE36 5085 2553 0003 0065 09</v>
          </cell>
          <cell r="P6" t="str">
            <v>HELADEF1GRG</v>
          </cell>
          <cell r="Q6" t="str">
            <v xml:space="preserve"> </v>
          </cell>
          <cell r="R6" t="str">
            <v>Gross-Gerauer Volksbank</v>
          </cell>
          <cell r="S6" t="str">
            <v>508 925 00</v>
          </cell>
          <cell r="T6" t="str">
            <v>8215308</v>
          </cell>
          <cell r="U6" t="str">
            <v>DE34 5089 2500 0008 2153 08</v>
          </cell>
          <cell r="V6" t="str">
            <v>GENODE51GG1</v>
          </cell>
        </row>
        <row r="7">
          <cell r="A7">
            <v>2</v>
          </cell>
          <cell r="B7" t="str">
            <v>Kita-Gebühren</v>
          </cell>
          <cell r="C7" t="str">
            <v xml:space="preserve"> </v>
          </cell>
          <cell r="D7" t="str">
            <v xml:space="preserve">Evangelische Kreditgenossenschaft eG. Kassel · BLZ 520 604 10 · Kto 100 4000722 · IBAN DE87 5206 0410 1004 0007 22 · BIC GENODEF1EK1 </v>
          </cell>
          <cell r="E7" t="str">
            <v xml:space="preserve"> </v>
          </cell>
          <cell r="K7" t="str">
            <v xml:space="preserve"> </v>
          </cell>
          <cell r="L7" t="str">
            <v>Evangelische Kreditgenossenschaft eG. Kassel</v>
          </cell>
          <cell r="M7" t="str">
            <v>520 604 10</v>
          </cell>
          <cell r="N7" t="str">
            <v>100 4000722</v>
          </cell>
          <cell r="O7" t="str">
            <v>DE87 5206 0410 1004 0007 22</v>
          </cell>
          <cell r="P7" t="str">
            <v>GENODEF1EK1</v>
          </cell>
          <cell r="Q7" t="str">
            <v xml:space="preserve"> </v>
          </cell>
        </row>
        <row r="8">
          <cell r="A8">
            <v>3</v>
          </cell>
          <cell r="B8" t="str">
            <v>840 Wald-Michelbach</v>
          </cell>
          <cell r="C8" t="str">
            <v xml:space="preserve"> </v>
          </cell>
          <cell r="D8" t="str">
            <v xml:space="preserve">Evangelische Kreditgenossenschaft eG. Kassel · BLZ 520 604 10 · Kto 10 4000722 · IBAN DE79 5206 0410 0104 0007 22 · BIC GENODEF1EK1 </v>
          </cell>
          <cell r="E8" t="str">
            <v xml:space="preserve"> </v>
          </cell>
          <cell r="K8" t="str">
            <v xml:space="preserve"> </v>
          </cell>
          <cell r="L8" t="str">
            <v>Evangelische Kreditgenossenschaft eG. Kassel</v>
          </cell>
          <cell r="M8" t="str">
            <v>520 604 10</v>
          </cell>
          <cell r="N8" t="str">
            <v>10 4000722</v>
          </cell>
          <cell r="O8" t="str">
            <v>DE79 5206 0410 0104 0007 22</v>
          </cell>
          <cell r="P8" t="str">
            <v>GENODEF1EK1</v>
          </cell>
          <cell r="Q8" t="str">
            <v xml:space="preserve"> </v>
          </cell>
        </row>
        <row r="9">
          <cell r="A9">
            <v>4</v>
          </cell>
          <cell r="B9" t="str">
            <v>870 Bensheim-Zwingenberg</v>
          </cell>
          <cell r="C9" t="str">
            <v xml:space="preserve"> </v>
          </cell>
          <cell r="D9" t="str">
            <v xml:space="preserve">Evangelische Kreditgenossenschaft eG. Kassel · BLZ 520 604 10 · Kto 20 4000722 · IBAN DE26 5206 0410 0204 0007 22 · BIC GENODEF1EK1 </v>
          </cell>
          <cell r="E9" t="str">
            <v xml:space="preserve"> </v>
          </cell>
          <cell r="K9" t="str">
            <v xml:space="preserve"> </v>
          </cell>
          <cell r="L9" t="str">
            <v>Evangelische Kreditgenossenschaft eG. Kassel</v>
          </cell>
          <cell r="M9" t="str">
            <v>520 604 10</v>
          </cell>
          <cell r="N9" t="str">
            <v>20 4000722</v>
          </cell>
          <cell r="O9" t="str">
            <v>DE26 5206 0410 0204 0007 22</v>
          </cell>
          <cell r="P9" t="str">
            <v>GENODEF1EK1</v>
          </cell>
          <cell r="Q9" t="str">
            <v xml:space="preserve"> </v>
          </cell>
        </row>
        <row r="10">
          <cell r="A10">
            <v>5</v>
          </cell>
          <cell r="B10" t="str">
            <v>900 Seeheim-Jugenheim</v>
          </cell>
          <cell r="C10" t="str">
            <v xml:space="preserve"> </v>
          </cell>
          <cell r="D10" t="str">
            <v xml:space="preserve">Evangelische Kreditgenossenschaft eG. Kassel · BLZ 520 604 10 · Kto 30 4000722 · IBAN DE70 5206 0410 0304 0007 22 · BIC GENODEF1EK1 </v>
          </cell>
          <cell r="E10" t="str">
            <v xml:space="preserve"> </v>
          </cell>
          <cell r="K10" t="str">
            <v xml:space="preserve"> </v>
          </cell>
          <cell r="L10" t="str">
            <v>Evangelische Kreditgenossenschaft eG. Kassel</v>
          </cell>
          <cell r="M10" t="str">
            <v>520 604 10</v>
          </cell>
          <cell r="N10" t="str">
            <v>30 4000722</v>
          </cell>
          <cell r="O10" t="str">
            <v>DE70 5206 0410 0304 0007 22</v>
          </cell>
          <cell r="P10" t="str">
            <v>GENODEF1EK1</v>
          </cell>
          <cell r="Q10" t="str">
            <v xml:space="preserve"> </v>
          </cell>
        </row>
        <row r="11">
          <cell r="A11">
            <v>6</v>
          </cell>
          <cell r="B11" t="str">
            <v>860 Lampertheim</v>
          </cell>
          <cell r="C11" t="str">
            <v xml:space="preserve"> </v>
          </cell>
          <cell r="D11" t="str">
            <v xml:space="preserve">Evangelische Kreditgenossenschaft eG. Kassel · BLZ 520 604 10 · Kto 40 4000722 · IBAN DE17 5206 0410 0404 0007 22 · BIC GENODEF1EK1 </v>
          </cell>
          <cell r="E11" t="str">
            <v xml:space="preserve"> </v>
          </cell>
          <cell r="K11" t="str">
            <v xml:space="preserve"> </v>
          </cell>
          <cell r="L11" t="str">
            <v>Evangelische Kreditgenossenschaft eG. Kassel</v>
          </cell>
          <cell r="M11" t="str">
            <v>520 604 10</v>
          </cell>
          <cell r="N11" t="str">
            <v>40 4000722</v>
          </cell>
          <cell r="O11" t="str">
            <v>DE17 5206 0410 0404 0007 22</v>
          </cell>
          <cell r="P11" t="str">
            <v>GENODEF1EK1</v>
          </cell>
          <cell r="Q11" t="str">
            <v xml:space="preserve"> </v>
          </cell>
        </row>
        <row r="12">
          <cell r="A12">
            <v>7</v>
          </cell>
          <cell r="B12" t="str">
            <v>880 Stockstadt</v>
          </cell>
          <cell r="C12" t="str">
            <v xml:space="preserve"> </v>
          </cell>
          <cell r="D12" t="str">
            <v xml:space="preserve">Evangelische Kreditgenossenschaft eG. Kassel · BLZ 520 604 10 · Kto 50 4000722 · IBAN DE61 5206 0410 0504 0007 22 · BIC GENODEF1EK1 </v>
          </cell>
          <cell r="E12" t="str">
            <v xml:space="preserve"> </v>
          </cell>
          <cell r="K12" t="str">
            <v xml:space="preserve"> </v>
          </cell>
          <cell r="L12" t="str">
            <v>Evangelische Kreditgenossenschaft eG. Kassel</v>
          </cell>
          <cell r="M12" t="str">
            <v>520 604 10</v>
          </cell>
          <cell r="N12" t="str">
            <v>50 4000722</v>
          </cell>
          <cell r="O12" t="str">
            <v>DE61 5206 0410 0504 0007 22</v>
          </cell>
          <cell r="P12" t="str">
            <v>GENODEF1EK1</v>
          </cell>
          <cell r="Q12" t="str">
            <v xml:space="preserve"> </v>
          </cell>
        </row>
        <row r="13">
          <cell r="A13">
            <v>8</v>
          </cell>
          <cell r="B13" t="str">
            <v>890 Mörfelden-Walldorf</v>
          </cell>
          <cell r="C13" t="str">
            <v xml:space="preserve"> </v>
          </cell>
          <cell r="D13" t="str">
            <v xml:space="preserve">Evangelische Kreditgenossenschaft eG. Kassel · BLZ 520 604 10 · Kto 60 4000722 · IBAN DE08 5206 0410 0604 0007 22 · BIC GENODEF1EK1 </v>
          </cell>
          <cell r="E13" t="str">
            <v xml:space="preserve"> </v>
          </cell>
          <cell r="K13" t="str">
            <v xml:space="preserve"> </v>
          </cell>
          <cell r="L13" t="str">
            <v>Evangelische Kreditgenossenschaft eG. Kassel</v>
          </cell>
          <cell r="M13" t="str">
            <v>520 604 10</v>
          </cell>
          <cell r="N13" t="str">
            <v>60 4000722</v>
          </cell>
          <cell r="O13" t="str">
            <v>DE08 5206 0410 0604 0007 22</v>
          </cell>
          <cell r="P13" t="str">
            <v>GENODEF1EK1</v>
          </cell>
          <cell r="Q13" t="str">
            <v xml:space="preserve"> </v>
          </cell>
        </row>
        <row r="14">
          <cell r="A14">
            <v>9</v>
          </cell>
          <cell r="B14" t="str">
            <v>850 Fürth</v>
          </cell>
          <cell r="C14" t="str">
            <v xml:space="preserve"> </v>
          </cell>
          <cell r="D14" t="str">
            <v xml:space="preserve">Evangelische Kreditgenossenschaft eG. Kassel · BLZ 520 604 10 · Kto 70 4000722 · IBAN DE52 5206 0410 0704 0007 22 · BIC GENODEF1EK1 </v>
          </cell>
          <cell r="E14" t="str">
            <v xml:space="preserve"> </v>
          </cell>
          <cell r="K14" t="str">
            <v xml:space="preserve"> </v>
          </cell>
          <cell r="L14" t="str">
            <v>Evangelische Kreditgenossenschaft eG. Kassel</v>
          </cell>
          <cell r="M14" t="str">
            <v>520 604 10</v>
          </cell>
          <cell r="N14" t="str">
            <v>70 4000722</v>
          </cell>
          <cell r="O14" t="str">
            <v>DE52 5206 0410 0704 0007 22</v>
          </cell>
          <cell r="P14" t="str">
            <v>GENODEF1EK1</v>
          </cell>
          <cell r="Q14" t="str">
            <v xml:space="preserve"> </v>
          </cell>
        </row>
        <row r="15">
          <cell r="A15">
            <v>10</v>
          </cell>
          <cell r="B15" t="str">
            <v>ÖVA Ffm</v>
          </cell>
          <cell r="C15" t="str">
            <v xml:space="preserve"> </v>
          </cell>
          <cell r="D15" t="str">
            <v xml:space="preserve">Evangelische Kreditgenossenschaft eG. Kassel · BLZ 520 604 10 · Kto 104100166 · IBAN DE51 5206 0410 0104 1001 66 · BIC GENODEF1EK1 </v>
          </cell>
          <cell r="E15" t="str">
            <v xml:space="preserve"> </v>
          </cell>
          <cell r="K15" t="str">
            <v xml:space="preserve"> </v>
          </cell>
          <cell r="L15" t="str">
            <v>Evangelische Kreditgenossenschaft eG. Kassel</v>
          </cell>
          <cell r="M15" t="str">
            <v>520 604 10</v>
          </cell>
          <cell r="N15" t="str">
            <v>104100166</v>
          </cell>
          <cell r="O15" t="str">
            <v>DE51 5206 0410 0104 1001 66</v>
          </cell>
          <cell r="P15" t="str">
            <v>GENODEF1EK1</v>
          </cell>
          <cell r="Q15" t="str">
            <v xml:space="preserve">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C17" sqref="C17"/>
    </sheetView>
  </sheetViews>
  <sheetFormatPr baseColWidth="10" defaultColWidth="11.42578125" defaultRowHeight="12.75"/>
  <cols>
    <col min="1" max="1" width="11.42578125" style="61"/>
    <col min="2" max="2" width="11.42578125" style="62"/>
    <col min="3" max="3" width="90.140625" style="63" customWidth="1"/>
    <col min="4" max="16384" width="11.42578125" style="63"/>
  </cols>
  <sheetData>
    <row r="1" spans="1:3" s="56" customFormat="1" ht="24" customHeight="1">
      <c r="A1" s="53" t="s">
        <v>39</v>
      </c>
      <c r="B1" s="54" t="s">
        <v>40</v>
      </c>
      <c r="C1" s="55" t="s">
        <v>41</v>
      </c>
    </row>
    <row r="2" spans="1:3" s="60" customFormat="1" ht="18.75" customHeight="1">
      <c r="A2" s="57" t="s">
        <v>42</v>
      </c>
      <c r="B2" s="58">
        <v>42002</v>
      </c>
      <c r="C2" s="59" t="s">
        <v>44</v>
      </c>
    </row>
    <row r="3" spans="1:3" s="60" customFormat="1" ht="25.5">
      <c r="A3" s="57" t="s">
        <v>43</v>
      </c>
      <c r="B3" s="58">
        <v>42092</v>
      </c>
      <c r="C3" s="59" t="s">
        <v>45</v>
      </c>
    </row>
    <row r="4" spans="1:3" s="60" customFormat="1" ht="18.75" customHeight="1">
      <c r="A4" s="57" t="s">
        <v>50</v>
      </c>
      <c r="B4" s="58">
        <v>42353</v>
      </c>
      <c r="C4" s="59" t="s">
        <v>49</v>
      </c>
    </row>
    <row r="5" spans="1:3">
      <c r="A5" s="61" t="s">
        <v>51</v>
      </c>
      <c r="B5" s="62">
        <v>42921</v>
      </c>
      <c r="C5" s="63" t="s">
        <v>57</v>
      </c>
    </row>
    <row r="6" spans="1:3">
      <c r="A6" s="61" t="s">
        <v>54</v>
      </c>
      <c r="B6" s="62">
        <v>42981</v>
      </c>
      <c r="C6" s="63" t="s">
        <v>55</v>
      </c>
    </row>
    <row r="7" spans="1:3">
      <c r="C7" s="63" t="s">
        <v>56</v>
      </c>
    </row>
    <row r="8" spans="1:3">
      <c r="C8" s="63" t="s">
        <v>58</v>
      </c>
    </row>
    <row r="9" spans="1:3">
      <c r="B9" s="62">
        <v>43444</v>
      </c>
      <c r="C9" s="63" t="s">
        <v>62</v>
      </c>
    </row>
    <row r="10" spans="1:3">
      <c r="C10" s="63" t="s">
        <v>63</v>
      </c>
    </row>
    <row r="11" spans="1:3">
      <c r="A11" s="61" t="s">
        <v>66</v>
      </c>
      <c r="B11" s="62">
        <v>44915</v>
      </c>
      <c r="C11" s="89" t="s">
        <v>67</v>
      </c>
    </row>
    <row r="12" spans="1:3">
      <c r="C12" s="89" t="s">
        <v>68</v>
      </c>
    </row>
    <row r="13" spans="1:3">
      <c r="B13" s="62">
        <v>45254</v>
      </c>
      <c r="C13" s="63" t="s">
        <v>69</v>
      </c>
    </row>
    <row r="14" spans="1:3">
      <c r="A14" s="61" t="s">
        <v>70</v>
      </c>
      <c r="B14" s="62">
        <v>45624</v>
      </c>
      <c r="C14" s="63" t="s">
        <v>71</v>
      </c>
    </row>
    <row r="15" spans="1:3" ht="51">
      <c r="C15" s="90" t="s">
        <v>72</v>
      </c>
    </row>
    <row r="16" spans="1:3">
      <c r="C16" s="63" t="s">
        <v>79</v>
      </c>
    </row>
    <row r="17" spans="3:3">
      <c r="C17" s="63" t="s">
        <v>75</v>
      </c>
    </row>
    <row r="18" spans="3:3" ht="51">
      <c r="C18" s="90" t="s">
        <v>76</v>
      </c>
    </row>
    <row r="19" spans="3:3" ht="51">
      <c r="C19" s="91" t="s">
        <v>77</v>
      </c>
    </row>
    <row r="20" spans="3:3" ht="51">
      <c r="C20" s="91" t="s">
        <v>78</v>
      </c>
    </row>
    <row r="21" spans="3:3">
      <c r="C21" s="91"/>
    </row>
    <row r="22" spans="3:3">
      <c r="C22" s="91"/>
    </row>
    <row r="23" spans="3:3">
      <c r="C23" s="91"/>
    </row>
    <row r="24" spans="3:3">
      <c r="C24" s="91"/>
    </row>
    <row r="25" spans="3:3">
      <c r="C25" s="91"/>
    </row>
    <row r="26" spans="3:3">
      <c r="C26" s="91"/>
    </row>
    <row r="27" spans="3:3">
      <c r="C27" s="91"/>
    </row>
    <row r="28" spans="3:3">
      <c r="C28" s="91"/>
    </row>
    <row r="29" spans="3:3">
      <c r="C29" s="91"/>
    </row>
    <row r="30" spans="3:3">
      <c r="C30" s="91"/>
    </row>
    <row r="31" spans="3:3">
      <c r="C31" s="91"/>
    </row>
    <row r="32" spans="3:3">
      <c r="C32" s="91"/>
    </row>
    <row r="33" spans="3:3">
      <c r="C33" s="91"/>
    </row>
    <row r="34" spans="3:3">
      <c r="C34" s="91"/>
    </row>
    <row r="35" spans="3:3">
      <c r="C35" s="91"/>
    </row>
    <row r="36" spans="3:3">
      <c r="C36" s="91"/>
    </row>
    <row r="37" spans="3:3">
      <c r="C37" s="91"/>
    </row>
    <row r="38" spans="3:3">
      <c r="C38" s="91"/>
    </row>
    <row r="39" spans="3:3">
      <c r="C39" s="91"/>
    </row>
    <row r="40" spans="3:3">
      <c r="C40" s="91"/>
    </row>
    <row r="41" spans="3:3">
      <c r="C41" s="91"/>
    </row>
    <row r="42" spans="3:3">
      <c r="C42" s="91"/>
    </row>
    <row r="43" spans="3:3">
      <c r="C43" s="91"/>
    </row>
    <row r="44" spans="3:3">
      <c r="C44" s="91"/>
    </row>
    <row r="45" spans="3:3">
      <c r="C45" s="91"/>
    </row>
    <row r="46" spans="3:3">
      <c r="C46" s="91"/>
    </row>
    <row r="47" spans="3:3">
      <c r="C47" s="91"/>
    </row>
    <row r="48" spans="3:3">
      <c r="C48" s="91"/>
    </row>
    <row r="49" spans="3:3">
      <c r="C49" s="91"/>
    </row>
    <row r="50" spans="3:3">
      <c r="C50" s="91"/>
    </row>
    <row r="51" spans="3:3">
      <c r="C51" s="91"/>
    </row>
    <row r="52" spans="3:3">
      <c r="C52" s="91"/>
    </row>
    <row r="53" spans="3:3">
      <c r="C53" s="91"/>
    </row>
    <row r="54" spans="3:3">
      <c r="C54" s="91"/>
    </row>
    <row r="55" spans="3:3">
      <c r="C55" s="91"/>
    </row>
    <row r="56" spans="3:3">
      <c r="C56" s="91"/>
    </row>
    <row r="57" spans="3:3">
      <c r="C57" s="91"/>
    </row>
    <row r="58" spans="3:3">
      <c r="C58" s="91"/>
    </row>
    <row r="59" spans="3:3">
      <c r="C59" s="91"/>
    </row>
    <row r="60" spans="3:3">
      <c r="C60" s="91"/>
    </row>
    <row r="61" spans="3:3">
      <c r="C61" s="91"/>
    </row>
    <row r="62" spans="3:3">
      <c r="C62" s="91"/>
    </row>
    <row r="63" spans="3:3">
      <c r="C63" s="91"/>
    </row>
    <row r="64" spans="3:3">
      <c r="C64" s="91"/>
    </row>
    <row r="65" spans="3:3">
      <c r="C65" s="91"/>
    </row>
    <row r="66" spans="3:3">
      <c r="C66" s="91"/>
    </row>
    <row r="67" spans="3:3">
      <c r="C67" s="91"/>
    </row>
  </sheetData>
  <sheetProtection password="C597" sheet="1" objects="1" scenarios="1" select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0"/>
  <sheetViews>
    <sheetView workbookViewId="0">
      <pane ySplit="1" topLeftCell="A2" activePane="bottomLeft" state="frozen"/>
      <selection pane="bottomLeft" activeCell="C1" sqref="C1:K1048576"/>
    </sheetView>
  </sheetViews>
  <sheetFormatPr baseColWidth="10" defaultColWidth="11.42578125" defaultRowHeight="12.75"/>
  <cols>
    <col min="1" max="1" width="9.140625" style="66" customWidth="1"/>
    <col min="2" max="2" width="41.42578125" style="65" bestFit="1" customWidth="1"/>
    <col min="3" max="3" width="18.7109375" style="65" hidden="1" customWidth="1"/>
    <col min="4" max="4" width="15.28515625" style="65" hidden="1" customWidth="1"/>
    <col min="5" max="7" width="14" style="70" hidden="1" customWidth="1"/>
    <col min="8" max="11" width="11.42578125" style="48" hidden="1" customWidth="1"/>
    <col min="12" max="16384" width="11.42578125" style="48"/>
  </cols>
  <sheetData>
    <row r="1" spans="1:14" s="67" customFormat="1" ht="29.25" customHeight="1">
      <c r="A1" s="67" t="s">
        <v>35</v>
      </c>
      <c r="B1" s="68" t="s">
        <v>47</v>
      </c>
      <c r="C1" s="69" t="s">
        <v>37</v>
      </c>
      <c r="D1" s="80" t="s">
        <v>61</v>
      </c>
      <c r="E1" s="67" t="s">
        <v>48</v>
      </c>
      <c r="F1" s="67" t="s">
        <v>64</v>
      </c>
      <c r="G1" s="88" t="s">
        <v>65</v>
      </c>
      <c r="H1" s="85"/>
      <c r="I1" s="86"/>
      <c r="J1" s="87"/>
      <c r="K1" s="86"/>
      <c r="L1" s="71" t="s">
        <v>36</v>
      </c>
      <c r="M1" s="72">
        <v>90011</v>
      </c>
      <c r="N1" s="73" t="s">
        <v>80</v>
      </c>
    </row>
    <row r="2" spans="1:14" s="65" customFormat="1">
      <c r="A2" s="92">
        <v>1</v>
      </c>
      <c r="B2" s="65" t="s">
        <v>81</v>
      </c>
      <c r="C2" s="65" t="str">
        <f t="shared" ref="C2:C50" si="0">MID(B2,5,100)</f>
        <v>RVV Nassau Nord</v>
      </c>
      <c r="D2" s="81" t="str">
        <f t="shared" ref="D2:D65" si="1">IF(LEN($A2)&lt;=4,LEFT(TEXT($A2,"0000"),4),LEFT(TEXT($A2,"000000"),4))</f>
        <v>0001</v>
      </c>
      <c r="E2" s="81" t="str">
        <f t="shared" ref="E2:E65" si="2">$M$1&amp;$D2</f>
        <v>900110001</v>
      </c>
      <c r="F2" s="70"/>
      <c r="G2" s="114"/>
    </row>
    <row r="3" spans="1:14" s="65" customFormat="1">
      <c r="A3" s="92">
        <v>802</v>
      </c>
      <c r="B3" s="65" t="s">
        <v>82</v>
      </c>
      <c r="C3" s="65" t="str">
        <f t="shared" si="0"/>
        <v>KGM Allendorf/Eder</v>
      </c>
      <c r="D3" s="81" t="str">
        <f t="shared" si="1"/>
        <v>0802</v>
      </c>
      <c r="E3" s="81" t="str">
        <f t="shared" si="2"/>
        <v>900110802</v>
      </c>
      <c r="F3" s="70" t="s">
        <v>83</v>
      </c>
      <c r="G3" s="65" t="s">
        <v>84</v>
      </c>
    </row>
    <row r="4" spans="1:14" s="65" customFormat="1">
      <c r="A4" s="92">
        <v>803</v>
      </c>
      <c r="B4" s="65" t="s">
        <v>85</v>
      </c>
      <c r="C4" s="65" t="str">
        <f t="shared" si="0"/>
        <v>KGM Battenberg</v>
      </c>
      <c r="D4" s="81" t="str">
        <f t="shared" si="1"/>
        <v>0803</v>
      </c>
      <c r="E4" s="81" t="str">
        <f t="shared" si="2"/>
        <v>900110803</v>
      </c>
      <c r="F4" s="70" t="s">
        <v>83</v>
      </c>
      <c r="G4" s="65" t="s">
        <v>84</v>
      </c>
    </row>
    <row r="5" spans="1:14" s="65" customFormat="1">
      <c r="A5" s="92">
        <v>804</v>
      </c>
      <c r="B5" s="65" t="s">
        <v>86</v>
      </c>
      <c r="C5" s="65" t="str">
        <f t="shared" si="0"/>
        <v>KGM Battenfeld</v>
      </c>
      <c r="D5" s="81" t="str">
        <f t="shared" si="1"/>
        <v>0804</v>
      </c>
      <c r="E5" s="81" t="str">
        <f t="shared" si="2"/>
        <v>900110804</v>
      </c>
      <c r="F5" s="70" t="s">
        <v>83</v>
      </c>
      <c r="G5" s="65" t="s">
        <v>84</v>
      </c>
    </row>
    <row r="6" spans="1:14" s="65" customFormat="1">
      <c r="A6" s="92">
        <v>805</v>
      </c>
      <c r="B6" s="65" t="s">
        <v>87</v>
      </c>
      <c r="C6" s="65" t="str">
        <f t="shared" si="0"/>
        <v>KGM Berghofen</v>
      </c>
      <c r="D6" s="81" t="str">
        <f t="shared" si="1"/>
        <v>0805</v>
      </c>
      <c r="E6" s="81" t="str">
        <f t="shared" si="2"/>
        <v>900110805</v>
      </c>
      <c r="F6" s="70" t="s">
        <v>83</v>
      </c>
      <c r="G6" s="65" t="s">
        <v>84</v>
      </c>
    </row>
    <row r="7" spans="1:14" s="65" customFormat="1">
      <c r="A7" s="92">
        <v>806</v>
      </c>
      <c r="B7" s="65" t="s">
        <v>88</v>
      </c>
      <c r="C7" s="65" t="str">
        <f t="shared" si="0"/>
        <v>KGM Biedenkopf</v>
      </c>
      <c r="D7" s="81" t="str">
        <f t="shared" si="1"/>
        <v>0806</v>
      </c>
      <c r="E7" s="81" t="str">
        <f t="shared" si="2"/>
        <v>900110806</v>
      </c>
      <c r="F7" s="70" t="s">
        <v>83</v>
      </c>
      <c r="G7" s="65" t="s">
        <v>84</v>
      </c>
    </row>
    <row r="8" spans="1:14" s="65" customFormat="1">
      <c r="A8" s="92">
        <v>807</v>
      </c>
      <c r="B8" s="65" t="s">
        <v>89</v>
      </c>
      <c r="C8" s="65" t="str">
        <f t="shared" si="0"/>
        <v>KGM Breidenbach</v>
      </c>
      <c r="D8" s="81" t="str">
        <f t="shared" si="1"/>
        <v>0807</v>
      </c>
      <c r="E8" s="81" t="str">
        <f t="shared" si="2"/>
        <v>900110807</v>
      </c>
      <c r="F8" s="70" t="s">
        <v>83</v>
      </c>
      <c r="G8" s="65" t="s">
        <v>84</v>
      </c>
    </row>
    <row r="9" spans="1:14" s="65" customFormat="1">
      <c r="A9" s="92">
        <v>808</v>
      </c>
      <c r="B9" s="65" t="s">
        <v>90</v>
      </c>
      <c r="C9" s="65" t="str">
        <f t="shared" si="0"/>
        <v>KGM Breidenstein</v>
      </c>
      <c r="D9" s="81" t="str">
        <f t="shared" si="1"/>
        <v>0808</v>
      </c>
      <c r="E9" s="81" t="str">
        <f t="shared" si="2"/>
        <v>900110808</v>
      </c>
      <c r="F9" s="70" t="s">
        <v>83</v>
      </c>
      <c r="G9" s="65" t="s">
        <v>84</v>
      </c>
    </row>
    <row r="10" spans="1:14" s="65" customFormat="1">
      <c r="A10" s="92">
        <v>809</v>
      </c>
      <c r="B10" s="65" t="s">
        <v>91</v>
      </c>
      <c r="C10" s="65" t="str">
        <f t="shared" si="0"/>
        <v>KGM Bromskirchen</v>
      </c>
      <c r="D10" s="81" t="str">
        <f t="shared" si="1"/>
        <v>0809</v>
      </c>
      <c r="E10" s="81" t="str">
        <f t="shared" si="2"/>
        <v>900110809</v>
      </c>
      <c r="F10" s="70" t="s">
        <v>83</v>
      </c>
      <c r="G10" s="65" t="s">
        <v>84</v>
      </c>
    </row>
    <row r="11" spans="1:14" s="65" customFormat="1">
      <c r="A11" s="92">
        <v>810</v>
      </c>
      <c r="B11" s="65" t="s">
        <v>92</v>
      </c>
      <c r="C11" s="65" t="str">
        <f t="shared" si="0"/>
        <v>KGM Buchenau</v>
      </c>
      <c r="D11" s="81" t="str">
        <f t="shared" si="1"/>
        <v>0810</v>
      </c>
      <c r="E11" s="81" t="str">
        <f t="shared" si="2"/>
        <v>900110810</v>
      </c>
      <c r="F11" s="70" t="s">
        <v>83</v>
      </c>
      <c r="G11" s="65" t="s">
        <v>84</v>
      </c>
    </row>
    <row r="12" spans="1:14" s="65" customFormat="1">
      <c r="A12" s="92">
        <v>811</v>
      </c>
      <c r="B12" s="65" t="s">
        <v>93</v>
      </c>
      <c r="C12" s="65" t="str">
        <f t="shared" si="0"/>
        <v>KGM Dexbach</v>
      </c>
      <c r="D12" s="81" t="str">
        <f t="shared" si="1"/>
        <v>0811</v>
      </c>
      <c r="E12" s="81" t="str">
        <f t="shared" si="2"/>
        <v>900110811</v>
      </c>
      <c r="F12" s="70" t="s">
        <v>83</v>
      </c>
      <c r="G12" s="65" t="s">
        <v>84</v>
      </c>
    </row>
    <row r="13" spans="1:14" s="65" customFormat="1">
      <c r="A13" s="92">
        <v>812</v>
      </c>
      <c r="B13" s="65" t="s">
        <v>94</v>
      </c>
      <c r="C13" s="65" t="str">
        <f t="shared" si="0"/>
        <v>KGM Dodenau</v>
      </c>
      <c r="D13" s="81" t="str">
        <f t="shared" si="1"/>
        <v>0812</v>
      </c>
      <c r="E13" s="81" t="str">
        <f t="shared" si="2"/>
        <v>900110812</v>
      </c>
      <c r="F13" s="70" t="s">
        <v>83</v>
      </c>
      <c r="G13" s="65" t="s">
        <v>84</v>
      </c>
    </row>
    <row r="14" spans="1:14" s="65" customFormat="1">
      <c r="A14" s="92">
        <v>813</v>
      </c>
      <c r="B14" s="65" t="s">
        <v>95</v>
      </c>
      <c r="C14" s="65" t="str">
        <f t="shared" si="0"/>
        <v>KGM Eckelshausen</v>
      </c>
      <c r="D14" s="81" t="str">
        <f t="shared" si="1"/>
        <v>0813</v>
      </c>
      <c r="E14" s="81" t="str">
        <f t="shared" si="2"/>
        <v>900110813</v>
      </c>
      <c r="F14" s="70" t="s">
        <v>83</v>
      </c>
      <c r="G14" s="65" t="s">
        <v>84</v>
      </c>
    </row>
    <row r="15" spans="1:14" s="65" customFormat="1">
      <c r="A15" s="92">
        <v>814</v>
      </c>
      <c r="B15" s="65" t="s">
        <v>96</v>
      </c>
      <c r="C15" s="65" t="str">
        <f t="shared" si="0"/>
        <v>KGM Eifa</v>
      </c>
      <c r="D15" s="81" t="str">
        <f t="shared" si="1"/>
        <v>0814</v>
      </c>
      <c r="E15" s="81" t="str">
        <f t="shared" si="2"/>
        <v>900110814</v>
      </c>
      <c r="F15" s="70" t="s">
        <v>83</v>
      </c>
      <c r="G15" s="65" t="s">
        <v>84</v>
      </c>
    </row>
    <row r="16" spans="1:14" s="65" customFormat="1">
      <c r="A16" s="92">
        <v>815</v>
      </c>
      <c r="B16" s="65" t="s">
        <v>97</v>
      </c>
      <c r="C16" s="65" t="str">
        <f t="shared" si="0"/>
        <v>KGM Frohnhausen/Eder</v>
      </c>
      <c r="D16" s="81" t="str">
        <f t="shared" si="1"/>
        <v>0815</v>
      </c>
      <c r="E16" s="81" t="str">
        <f t="shared" si="2"/>
        <v>900110815</v>
      </c>
      <c r="F16" s="70" t="s">
        <v>83</v>
      </c>
      <c r="G16" s="65" t="s">
        <v>84</v>
      </c>
    </row>
    <row r="17" spans="1:7" s="65" customFormat="1">
      <c r="A17" s="92">
        <v>816</v>
      </c>
      <c r="B17" s="65" t="s">
        <v>98</v>
      </c>
      <c r="C17" s="65" t="str">
        <f t="shared" si="0"/>
        <v>KGM Hatzfeld</v>
      </c>
      <c r="D17" s="81" t="str">
        <f t="shared" si="1"/>
        <v>0816</v>
      </c>
      <c r="E17" s="81" t="str">
        <f t="shared" si="2"/>
        <v>900110816</v>
      </c>
      <c r="F17" s="70" t="s">
        <v>83</v>
      </c>
      <c r="G17" s="65" t="s">
        <v>84</v>
      </c>
    </row>
    <row r="18" spans="1:7" s="65" customFormat="1">
      <c r="A18" s="92">
        <v>817</v>
      </c>
      <c r="B18" s="65" t="s">
        <v>99</v>
      </c>
      <c r="C18" s="65" t="str">
        <f t="shared" si="0"/>
        <v>KGM Holzhausen/Eder</v>
      </c>
      <c r="D18" s="81" t="str">
        <f t="shared" si="1"/>
        <v>0817</v>
      </c>
      <c r="E18" s="81" t="str">
        <f t="shared" si="2"/>
        <v>900110817</v>
      </c>
      <c r="F18" s="70" t="s">
        <v>83</v>
      </c>
      <c r="G18" s="65" t="s">
        <v>84</v>
      </c>
    </row>
    <row r="19" spans="1:7" s="65" customFormat="1">
      <c r="A19" s="92">
        <v>818</v>
      </c>
      <c r="B19" s="65" t="s">
        <v>100</v>
      </c>
      <c r="C19" s="65" t="str">
        <f t="shared" si="0"/>
        <v>KGM Laisa</v>
      </c>
      <c r="D19" s="81" t="str">
        <f t="shared" si="1"/>
        <v>0818</v>
      </c>
      <c r="E19" s="81" t="str">
        <f t="shared" si="2"/>
        <v>900110818</v>
      </c>
      <c r="F19" s="70" t="s">
        <v>83</v>
      </c>
      <c r="G19" s="65" t="s">
        <v>84</v>
      </c>
    </row>
    <row r="20" spans="1:7" s="65" customFormat="1">
      <c r="A20" s="92">
        <v>819</v>
      </c>
      <c r="B20" s="65" t="s">
        <v>101</v>
      </c>
      <c r="C20" s="65" t="str">
        <f t="shared" si="0"/>
        <v>KGM Oberdieten</v>
      </c>
      <c r="D20" s="81" t="str">
        <f t="shared" si="1"/>
        <v>0819</v>
      </c>
      <c r="E20" s="81" t="str">
        <f t="shared" si="2"/>
        <v>900110819</v>
      </c>
      <c r="F20" s="70" t="s">
        <v>83</v>
      </c>
      <c r="G20" s="65" t="s">
        <v>84</v>
      </c>
    </row>
    <row r="21" spans="1:7" s="65" customFormat="1">
      <c r="A21" s="92">
        <v>820</v>
      </c>
      <c r="B21" s="65" t="s">
        <v>102</v>
      </c>
      <c r="C21" s="65" t="str">
        <f t="shared" si="0"/>
        <v>KGM Wallau</v>
      </c>
      <c r="D21" s="81" t="str">
        <f t="shared" si="1"/>
        <v>0820</v>
      </c>
      <c r="E21" s="81" t="str">
        <f t="shared" si="2"/>
        <v>900110820</v>
      </c>
      <c r="F21" s="70" t="s">
        <v>83</v>
      </c>
      <c r="G21" s="65" t="s">
        <v>84</v>
      </c>
    </row>
    <row r="22" spans="1:7" s="65" customFormat="1">
      <c r="A22" s="92">
        <v>821</v>
      </c>
      <c r="B22" s="65" t="s">
        <v>103</v>
      </c>
      <c r="C22" s="65" t="str">
        <f t="shared" si="0"/>
        <v>KGM Wolzhausen</v>
      </c>
      <c r="D22" s="81" t="str">
        <f t="shared" si="1"/>
        <v>0821</v>
      </c>
      <c r="E22" s="81" t="str">
        <f t="shared" si="2"/>
        <v>900110821</v>
      </c>
      <c r="F22" s="70" t="s">
        <v>83</v>
      </c>
      <c r="G22" s="65" t="s">
        <v>84</v>
      </c>
    </row>
    <row r="23" spans="1:7" s="65" customFormat="1">
      <c r="A23" s="92">
        <v>830</v>
      </c>
      <c r="B23" s="65" t="s">
        <v>104</v>
      </c>
      <c r="C23" s="65" t="str">
        <f t="shared" si="0"/>
        <v>KGM Bad Endbach</v>
      </c>
      <c r="D23" s="81" t="str">
        <f t="shared" si="1"/>
        <v>0830</v>
      </c>
      <c r="E23" s="81" t="str">
        <f t="shared" si="2"/>
        <v>900110830</v>
      </c>
      <c r="F23" s="70" t="s">
        <v>83</v>
      </c>
      <c r="G23" s="65" t="s">
        <v>84</v>
      </c>
    </row>
    <row r="24" spans="1:7" s="65" customFormat="1">
      <c r="A24" s="92">
        <v>831</v>
      </c>
      <c r="B24" s="65" t="s">
        <v>105</v>
      </c>
      <c r="C24" s="65" t="str">
        <f t="shared" si="0"/>
        <v>KGM Bischoffen</v>
      </c>
      <c r="D24" s="81" t="str">
        <f t="shared" si="1"/>
        <v>0831</v>
      </c>
      <c r="E24" s="81" t="str">
        <f t="shared" si="2"/>
        <v>900110831</v>
      </c>
      <c r="F24" s="70" t="s">
        <v>83</v>
      </c>
      <c r="G24" s="65" t="s">
        <v>84</v>
      </c>
    </row>
    <row r="25" spans="1:7" s="65" customFormat="1">
      <c r="A25" s="92">
        <v>832</v>
      </c>
      <c r="B25" s="65" t="s">
        <v>106</v>
      </c>
      <c r="C25" s="65" t="str">
        <f t="shared" si="0"/>
        <v>KGM Bottenhorn</v>
      </c>
      <c r="D25" s="81" t="str">
        <f t="shared" si="1"/>
        <v>0832</v>
      </c>
      <c r="E25" s="81" t="str">
        <f t="shared" si="2"/>
        <v>900110832</v>
      </c>
      <c r="F25" s="70" t="s">
        <v>83</v>
      </c>
      <c r="G25" s="65" t="s">
        <v>84</v>
      </c>
    </row>
    <row r="26" spans="1:7" s="65" customFormat="1">
      <c r="A26" s="92">
        <v>833</v>
      </c>
      <c r="B26" s="65" t="s">
        <v>107</v>
      </c>
      <c r="C26" s="65" t="str">
        <f t="shared" si="0"/>
        <v>KGM Damshausen</v>
      </c>
      <c r="D26" s="81" t="str">
        <f t="shared" si="1"/>
        <v>0833</v>
      </c>
      <c r="E26" s="81" t="str">
        <f t="shared" si="2"/>
        <v>900110833</v>
      </c>
      <c r="F26" s="70" t="s">
        <v>83</v>
      </c>
      <c r="G26" s="65" t="s">
        <v>84</v>
      </c>
    </row>
    <row r="27" spans="1:7" s="65" customFormat="1">
      <c r="A27" s="92">
        <v>834</v>
      </c>
      <c r="B27" s="65" t="s">
        <v>108</v>
      </c>
      <c r="C27" s="65" t="str">
        <f t="shared" si="0"/>
        <v>KGM Dautphe</v>
      </c>
      <c r="D27" s="81" t="str">
        <f t="shared" si="1"/>
        <v>0834</v>
      </c>
      <c r="E27" s="81" t="str">
        <f t="shared" si="2"/>
        <v>900110834</v>
      </c>
      <c r="F27" s="70" t="s">
        <v>83</v>
      </c>
      <c r="G27" s="65" t="s">
        <v>84</v>
      </c>
    </row>
    <row r="28" spans="1:7" s="65" customFormat="1">
      <c r="A28" s="92">
        <v>835</v>
      </c>
      <c r="B28" s="65" t="s">
        <v>109</v>
      </c>
      <c r="C28" s="65" t="str">
        <f t="shared" si="0"/>
        <v>KGM Diedenshausen</v>
      </c>
      <c r="D28" s="81" t="str">
        <f t="shared" si="1"/>
        <v>0835</v>
      </c>
      <c r="E28" s="81" t="str">
        <f t="shared" si="2"/>
        <v>900110835</v>
      </c>
      <c r="F28" s="70" t="s">
        <v>83</v>
      </c>
      <c r="G28" s="65" t="s">
        <v>84</v>
      </c>
    </row>
    <row r="29" spans="1:7" s="65" customFormat="1">
      <c r="A29" s="92">
        <v>836</v>
      </c>
      <c r="B29" s="65" t="s">
        <v>110</v>
      </c>
      <c r="C29" s="65" t="str">
        <f t="shared" si="0"/>
        <v>KGM Erdhausen</v>
      </c>
      <c r="D29" s="81" t="str">
        <f t="shared" si="1"/>
        <v>0836</v>
      </c>
      <c r="E29" s="81" t="str">
        <f t="shared" si="2"/>
        <v>900110836</v>
      </c>
      <c r="F29" s="70" t="s">
        <v>83</v>
      </c>
      <c r="G29" s="65" t="s">
        <v>84</v>
      </c>
    </row>
    <row r="30" spans="1:7" s="65" customFormat="1">
      <c r="A30" s="92">
        <v>837</v>
      </c>
      <c r="B30" s="65" t="s">
        <v>111</v>
      </c>
      <c r="C30" s="65" t="str">
        <f t="shared" si="0"/>
        <v>KGM Friedensdorf</v>
      </c>
      <c r="D30" s="81" t="str">
        <f t="shared" si="1"/>
        <v>0837</v>
      </c>
      <c r="E30" s="81" t="str">
        <f t="shared" si="2"/>
        <v>900110837</v>
      </c>
      <c r="F30" s="70" t="s">
        <v>83</v>
      </c>
      <c r="G30" s="65" t="s">
        <v>84</v>
      </c>
    </row>
    <row r="31" spans="1:7" s="65" customFormat="1">
      <c r="A31" s="92">
        <v>838</v>
      </c>
      <c r="B31" s="65" t="s">
        <v>112</v>
      </c>
      <c r="C31" s="65" t="str">
        <f t="shared" si="0"/>
        <v>KGM Gladenbach</v>
      </c>
      <c r="D31" s="81" t="str">
        <f t="shared" si="1"/>
        <v>0838</v>
      </c>
      <c r="E31" s="81" t="str">
        <f t="shared" si="2"/>
        <v>900110838</v>
      </c>
      <c r="F31" s="70" t="s">
        <v>83</v>
      </c>
      <c r="G31" s="65" t="s">
        <v>84</v>
      </c>
    </row>
    <row r="32" spans="1:7" s="65" customFormat="1">
      <c r="A32" s="92">
        <v>839</v>
      </c>
      <c r="B32" s="65" t="s">
        <v>113</v>
      </c>
      <c r="C32" s="65" t="str">
        <f t="shared" si="0"/>
        <v>KGM Gönnern</v>
      </c>
      <c r="D32" s="81" t="str">
        <f t="shared" si="1"/>
        <v>0839</v>
      </c>
      <c r="E32" s="81" t="str">
        <f t="shared" si="2"/>
        <v>900110839</v>
      </c>
      <c r="F32" s="70" t="s">
        <v>83</v>
      </c>
      <c r="G32" s="65" t="s">
        <v>84</v>
      </c>
    </row>
    <row r="33" spans="1:7" s="65" customFormat="1">
      <c r="A33" s="92">
        <v>840</v>
      </c>
      <c r="B33" s="65" t="s">
        <v>114</v>
      </c>
      <c r="C33" s="65" t="str">
        <f t="shared" si="0"/>
        <v>KGM Günterod</v>
      </c>
      <c r="D33" s="81" t="str">
        <f t="shared" si="1"/>
        <v>0840</v>
      </c>
      <c r="E33" s="81" t="str">
        <f t="shared" si="2"/>
        <v>900110840</v>
      </c>
      <c r="F33" s="70" t="s">
        <v>83</v>
      </c>
      <c r="G33" s="65" t="s">
        <v>84</v>
      </c>
    </row>
    <row r="34" spans="1:7" s="65" customFormat="1">
      <c r="A34" s="92">
        <v>841</v>
      </c>
      <c r="B34" s="65" t="s">
        <v>115</v>
      </c>
      <c r="C34" s="65" t="str">
        <f t="shared" si="0"/>
        <v>KGM Hartenrod</v>
      </c>
      <c r="D34" s="81" t="str">
        <f t="shared" si="1"/>
        <v>0841</v>
      </c>
      <c r="E34" s="81" t="str">
        <f t="shared" si="2"/>
        <v>900110841</v>
      </c>
      <c r="F34" s="70" t="s">
        <v>83</v>
      </c>
      <c r="G34" s="65" t="s">
        <v>84</v>
      </c>
    </row>
    <row r="35" spans="1:7" s="65" customFormat="1">
      <c r="A35" s="92">
        <v>842</v>
      </c>
      <c r="B35" s="65" t="s">
        <v>116</v>
      </c>
      <c r="C35" s="65" t="str">
        <f t="shared" si="0"/>
        <v>KGM Hermannstein</v>
      </c>
      <c r="D35" s="81" t="str">
        <f t="shared" si="1"/>
        <v>0842</v>
      </c>
      <c r="E35" s="81" t="str">
        <f t="shared" si="2"/>
        <v>900110842</v>
      </c>
      <c r="F35" s="70" t="s">
        <v>83</v>
      </c>
      <c r="G35" s="65" t="s">
        <v>84</v>
      </c>
    </row>
    <row r="36" spans="1:7" s="65" customFormat="1">
      <c r="A36" s="92">
        <v>843</v>
      </c>
      <c r="B36" s="65" t="s">
        <v>117</v>
      </c>
      <c r="C36" s="65" t="str">
        <f t="shared" si="0"/>
        <v>KGM Herzhausen</v>
      </c>
      <c r="D36" s="81" t="str">
        <f t="shared" si="1"/>
        <v>0843</v>
      </c>
      <c r="E36" s="81" t="str">
        <f t="shared" si="2"/>
        <v>900110843</v>
      </c>
      <c r="F36" s="70" t="s">
        <v>83</v>
      </c>
      <c r="G36" s="65" t="s">
        <v>84</v>
      </c>
    </row>
    <row r="37" spans="1:7" s="65" customFormat="1">
      <c r="A37" s="92">
        <v>844</v>
      </c>
      <c r="B37" s="65" t="s">
        <v>118</v>
      </c>
      <c r="C37" s="65" t="str">
        <f t="shared" si="0"/>
        <v>KGM Holzhausen am Hünstein</v>
      </c>
      <c r="D37" s="81" t="str">
        <f t="shared" si="1"/>
        <v>0844</v>
      </c>
      <c r="E37" s="81" t="str">
        <f t="shared" si="2"/>
        <v>900110844</v>
      </c>
      <c r="F37" s="70" t="s">
        <v>83</v>
      </c>
      <c r="G37" s="65" t="s">
        <v>84</v>
      </c>
    </row>
    <row r="38" spans="1:7" s="65" customFormat="1">
      <c r="A38" s="92">
        <v>845</v>
      </c>
      <c r="B38" s="65" t="s">
        <v>119</v>
      </c>
      <c r="C38" s="65" t="str">
        <f t="shared" si="0"/>
        <v>KGM Lixfeld</v>
      </c>
      <c r="D38" s="81" t="str">
        <f t="shared" si="1"/>
        <v>0845</v>
      </c>
      <c r="E38" s="81" t="str">
        <f t="shared" si="2"/>
        <v>900110845</v>
      </c>
      <c r="F38" s="70" t="s">
        <v>83</v>
      </c>
      <c r="G38" s="65" t="s">
        <v>84</v>
      </c>
    </row>
    <row r="39" spans="1:7" s="65" customFormat="1">
      <c r="A39" s="92">
        <v>846</v>
      </c>
      <c r="B39" s="65" t="s">
        <v>120</v>
      </c>
      <c r="C39" s="65" t="str">
        <f t="shared" si="0"/>
        <v>KGM Mornshausen a d Salzböde</v>
      </c>
      <c r="D39" s="81" t="str">
        <f t="shared" si="1"/>
        <v>0846</v>
      </c>
      <c r="E39" s="81" t="str">
        <f t="shared" si="2"/>
        <v>900110846</v>
      </c>
      <c r="F39" s="70" t="s">
        <v>83</v>
      </c>
      <c r="G39" s="65" t="s">
        <v>84</v>
      </c>
    </row>
    <row r="40" spans="1:7" s="65" customFormat="1">
      <c r="A40" s="92">
        <v>847</v>
      </c>
      <c r="B40" s="65" t="s">
        <v>121</v>
      </c>
      <c r="C40" s="65" t="str">
        <f t="shared" si="0"/>
        <v>KGM Naunheim</v>
      </c>
      <c r="D40" s="81" t="str">
        <f t="shared" si="1"/>
        <v>0847</v>
      </c>
      <c r="E40" s="81" t="str">
        <f t="shared" si="2"/>
        <v>900110847</v>
      </c>
      <c r="F40" s="70" t="s">
        <v>83</v>
      </c>
      <c r="G40" s="65" t="s">
        <v>84</v>
      </c>
    </row>
    <row r="41" spans="1:7" s="65" customFormat="1">
      <c r="A41" s="92">
        <v>848</v>
      </c>
      <c r="B41" s="65" t="s">
        <v>122</v>
      </c>
      <c r="C41" s="65" t="str">
        <f t="shared" si="0"/>
        <v>KGM Niederweidbach</v>
      </c>
      <c r="D41" s="81" t="str">
        <f t="shared" si="1"/>
        <v>0848</v>
      </c>
      <c r="E41" s="81" t="str">
        <f t="shared" si="2"/>
        <v>900110848</v>
      </c>
      <c r="F41" s="70" t="s">
        <v>83</v>
      </c>
      <c r="G41" s="65" t="s">
        <v>84</v>
      </c>
    </row>
    <row r="42" spans="1:7" s="65" customFormat="1">
      <c r="A42" s="92">
        <v>849</v>
      </c>
      <c r="B42" s="65" t="s">
        <v>123</v>
      </c>
      <c r="C42" s="65" t="str">
        <f t="shared" si="0"/>
        <v>KGM Obereisenhausen</v>
      </c>
      <c r="D42" s="81" t="str">
        <f t="shared" si="1"/>
        <v>0849</v>
      </c>
      <c r="E42" s="81" t="str">
        <f t="shared" si="2"/>
        <v>900110849</v>
      </c>
      <c r="F42" s="70" t="s">
        <v>83</v>
      </c>
      <c r="G42" s="65" t="s">
        <v>84</v>
      </c>
    </row>
    <row r="43" spans="1:7" s="65" customFormat="1">
      <c r="A43" s="92">
        <v>850</v>
      </c>
      <c r="B43" s="65" t="s">
        <v>124</v>
      </c>
      <c r="C43" s="65" t="str">
        <f t="shared" si="0"/>
        <v>KGM Oberhörlen</v>
      </c>
      <c r="D43" s="81" t="str">
        <f t="shared" si="1"/>
        <v>0850</v>
      </c>
      <c r="E43" s="81" t="str">
        <f t="shared" si="2"/>
        <v>900110850</v>
      </c>
      <c r="F43" s="70" t="s">
        <v>83</v>
      </c>
      <c r="G43" s="65" t="s">
        <v>84</v>
      </c>
    </row>
    <row r="44" spans="1:7" s="65" customFormat="1">
      <c r="A44" s="92">
        <v>851</v>
      </c>
      <c r="B44" s="65" t="s">
        <v>125</v>
      </c>
      <c r="C44" s="65" t="str">
        <f t="shared" si="0"/>
        <v>KGM Roth</v>
      </c>
      <c r="D44" s="81" t="str">
        <f t="shared" si="1"/>
        <v>0851</v>
      </c>
      <c r="E44" s="81" t="str">
        <f t="shared" si="2"/>
        <v>900110851</v>
      </c>
      <c r="F44" s="70" t="s">
        <v>83</v>
      </c>
      <c r="G44" s="65" t="s">
        <v>84</v>
      </c>
    </row>
    <row r="45" spans="1:7" s="65" customFormat="1">
      <c r="A45" s="92">
        <v>852</v>
      </c>
      <c r="B45" s="65" t="s">
        <v>126</v>
      </c>
      <c r="C45" s="65" t="str">
        <f t="shared" si="0"/>
        <v>KGM Runzhausen</v>
      </c>
      <c r="D45" s="81" t="str">
        <f t="shared" si="1"/>
        <v>0852</v>
      </c>
      <c r="E45" s="81" t="str">
        <f t="shared" si="2"/>
        <v>900110852</v>
      </c>
      <c r="F45" s="70" t="s">
        <v>83</v>
      </c>
      <c r="G45" s="65" t="s">
        <v>84</v>
      </c>
    </row>
    <row r="46" spans="1:7" s="65" customFormat="1">
      <c r="A46" s="92">
        <v>853</v>
      </c>
      <c r="B46" s="93" t="s">
        <v>127</v>
      </c>
      <c r="C46" s="93" t="str">
        <f t="shared" si="0"/>
        <v>KGM Simmersbach</v>
      </c>
      <c r="D46" s="81" t="str">
        <f t="shared" si="1"/>
        <v>0853</v>
      </c>
      <c r="E46" s="81" t="str">
        <f t="shared" si="2"/>
        <v>900110853</v>
      </c>
      <c r="F46" s="81" t="s">
        <v>128</v>
      </c>
      <c r="G46" s="93" t="s">
        <v>129</v>
      </c>
    </row>
    <row r="47" spans="1:7" s="65" customFormat="1">
      <c r="A47" s="92">
        <v>854</v>
      </c>
      <c r="B47" s="65" t="s">
        <v>130</v>
      </c>
      <c r="C47" s="65" t="str">
        <f t="shared" si="0"/>
        <v>KGM Waldgirmes</v>
      </c>
      <c r="D47" s="81" t="str">
        <f t="shared" si="1"/>
        <v>0854</v>
      </c>
      <c r="E47" s="81" t="str">
        <f t="shared" si="2"/>
        <v>900110854</v>
      </c>
      <c r="F47" s="70" t="s">
        <v>83</v>
      </c>
      <c r="G47" s="65" t="s">
        <v>84</v>
      </c>
    </row>
    <row r="48" spans="1:7" s="65" customFormat="1">
      <c r="A48" s="92">
        <v>855</v>
      </c>
      <c r="B48" s="65" t="s">
        <v>131</v>
      </c>
      <c r="C48" s="65" t="str">
        <f t="shared" si="0"/>
        <v>KGM Weidenhausen</v>
      </c>
      <c r="D48" s="81" t="str">
        <f t="shared" si="1"/>
        <v>0855</v>
      </c>
      <c r="E48" s="81" t="str">
        <f t="shared" si="2"/>
        <v>900110855</v>
      </c>
      <c r="F48" s="70" t="s">
        <v>83</v>
      </c>
      <c r="G48" s="65" t="s">
        <v>84</v>
      </c>
    </row>
    <row r="49" spans="1:7" s="65" customFormat="1">
      <c r="A49" s="92">
        <v>856</v>
      </c>
      <c r="B49" s="65" t="s">
        <v>132</v>
      </c>
      <c r="C49" s="65" t="str">
        <f t="shared" si="0"/>
        <v>KGM Wilsbach</v>
      </c>
      <c r="D49" s="81" t="str">
        <f t="shared" si="1"/>
        <v>0856</v>
      </c>
      <c r="E49" s="81" t="str">
        <f t="shared" si="2"/>
        <v>900110856</v>
      </c>
      <c r="F49" s="70" t="s">
        <v>83</v>
      </c>
      <c r="G49" s="65" t="s">
        <v>84</v>
      </c>
    </row>
    <row r="50" spans="1:7" s="65" customFormat="1">
      <c r="A50" s="92">
        <v>857</v>
      </c>
      <c r="B50" s="65" t="s">
        <v>133</v>
      </c>
      <c r="C50" s="65" t="str">
        <f t="shared" si="0"/>
        <v>KGM Wommelshausen</v>
      </c>
      <c r="D50" s="81" t="str">
        <f t="shared" si="1"/>
        <v>0857</v>
      </c>
      <c r="E50" s="81" t="str">
        <f t="shared" si="2"/>
        <v>900110857</v>
      </c>
      <c r="F50" s="70" t="s">
        <v>83</v>
      </c>
      <c r="G50" s="65" t="s">
        <v>84</v>
      </c>
    </row>
    <row r="51" spans="1:7" s="65" customFormat="1">
      <c r="A51" s="92">
        <v>870</v>
      </c>
      <c r="B51" s="65" t="s">
        <v>134</v>
      </c>
      <c r="C51" s="65" t="str">
        <f>B51</f>
        <v>Hospitalfonds Biedenkopf</v>
      </c>
      <c r="D51" s="81" t="str">
        <f t="shared" si="1"/>
        <v>0870</v>
      </c>
      <c r="E51" s="81" t="str">
        <f t="shared" si="2"/>
        <v>900110870</v>
      </c>
      <c r="F51" s="70" t="s">
        <v>83</v>
      </c>
      <c r="G51" s="65" t="s">
        <v>84</v>
      </c>
    </row>
    <row r="52" spans="1:7" s="65" customFormat="1">
      <c r="A52" s="92">
        <v>871</v>
      </c>
      <c r="B52" s="65" t="s">
        <v>135</v>
      </c>
      <c r="C52" s="65" t="str">
        <f>B52</f>
        <v>Diakonieverein Gladenbach</v>
      </c>
      <c r="D52" s="81" t="str">
        <f t="shared" si="1"/>
        <v>0871</v>
      </c>
      <c r="E52" s="81" t="str">
        <f t="shared" si="2"/>
        <v>900110871</v>
      </c>
      <c r="F52" s="70" t="s">
        <v>83</v>
      </c>
      <c r="G52" s="65" t="s">
        <v>84</v>
      </c>
    </row>
    <row r="53" spans="1:7" s="65" customFormat="1">
      <c r="A53" s="92">
        <v>898</v>
      </c>
      <c r="B53" s="65" t="s">
        <v>84</v>
      </c>
      <c r="C53" s="65" t="str">
        <f t="shared" ref="C53:C88" si="3">MID(B53,5,100)</f>
        <v>Dekanat Biedenkopf-Gladenbach</v>
      </c>
      <c r="D53" s="81" t="str">
        <f t="shared" si="1"/>
        <v>0898</v>
      </c>
      <c r="E53" s="81" t="str">
        <f t="shared" si="2"/>
        <v>900110898</v>
      </c>
      <c r="F53" s="70" t="s">
        <v>83</v>
      </c>
      <c r="G53" s="65" t="s">
        <v>84</v>
      </c>
    </row>
    <row r="54" spans="1:7" s="65" customFormat="1">
      <c r="A54" s="92">
        <v>1702</v>
      </c>
      <c r="B54" s="65" t="s">
        <v>136</v>
      </c>
      <c r="C54" s="65" t="str">
        <f t="shared" si="3"/>
        <v>KGM Allendorf (LDK)</v>
      </c>
      <c r="D54" s="81" t="str">
        <f t="shared" si="1"/>
        <v>1702</v>
      </c>
      <c r="E54" s="81" t="str">
        <f t="shared" si="2"/>
        <v>900111702</v>
      </c>
      <c r="F54" s="70" t="s">
        <v>128</v>
      </c>
      <c r="G54" s="65" t="s">
        <v>129</v>
      </c>
    </row>
    <row r="55" spans="1:7" s="65" customFormat="1">
      <c r="A55" s="92">
        <v>1703</v>
      </c>
      <c r="B55" s="65" t="s">
        <v>137</v>
      </c>
      <c r="C55" s="65" t="str">
        <f t="shared" si="3"/>
        <v>KGM Dillbrecht</v>
      </c>
      <c r="D55" s="81" t="str">
        <f t="shared" si="1"/>
        <v>1703</v>
      </c>
      <c r="E55" s="81" t="str">
        <f t="shared" si="2"/>
        <v>900111703</v>
      </c>
      <c r="F55" s="70" t="s">
        <v>128</v>
      </c>
      <c r="G55" s="65" t="s">
        <v>129</v>
      </c>
    </row>
    <row r="56" spans="1:7" s="65" customFormat="1">
      <c r="A56" s="92">
        <v>1704</v>
      </c>
      <c r="B56" s="65" t="s">
        <v>138</v>
      </c>
      <c r="C56" s="65" t="str">
        <f t="shared" si="3"/>
        <v>KGM Dillenburg</v>
      </c>
      <c r="D56" s="81" t="str">
        <f t="shared" si="1"/>
        <v>1704</v>
      </c>
      <c r="E56" s="81" t="str">
        <f t="shared" si="2"/>
        <v>900111704</v>
      </c>
      <c r="F56" s="70" t="s">
        <v>128</v>
      </c>
      <c r="G56" s="65" t="s">
        <v>129</v>
      </c>
    </row>
    <row r="57" spans="1:7" s="65" customFormat="1">
      <c r="A57" s="92">
        <v>1705</v>
      </c>
      <c r="B57" s="65" t="s">
        <v>139</v>
      </c>
      <c r="C57" s="65" t="str">
        <f t="shared" si="3"/>
        <v>KGM Donsbach</v>
      </c>
      <c r="D57" s="81" t="str">
        <f t="shared" si="1"/>
        <v>1705</v>
      </c>
      <c r="E57" s="81" t="str">
        <f t="shared" si="2"/>
        <v>900111705</v>
      </c>
      <c r="F57" s="70" t="s">
        <v>128</v>
      </c>
      <c r="G57" s="65" t="s">
        <v>129</v>
      </c>
    </row>
    <row r="58" spans="1:7" s="65" customFormat="1">
      <c r="A58" s="92">
        <v>1706</v>
      </c>
      <c r="B58" s="65" t="s">
        <v>140</v>
      </c>
      <c r="C58" s="65" t="str">
        <f t="shared" si="3"/>
        <v>KGM Eibach</v>
      </c>
      <c r="D58" s="81" t="str">
        <f t="shared" si="1"/>
        <v>1706</v>
      </c>
      <c r="E58" s="81" t="str">
        <f t="shared" si="2"/>
        <v>900111706</v>
      </c>
      <c r="F58" s="70" t="s">
        <v>128</v>
      </c>
      <c r="G58" s="65" t="s">
        <v>129</v>
      </c>
    </row>
    <row r="59" spans="1:7" s="65" customFormat="1">
      <c r="A59" s="92">
        <v>1707</v>
      </c>
      <c r="B59" s="65" t="s">
        <v>141</v>
      </c>
      <c r="C59" s="65" t="str">
        <f t="shared" si="3"/>
        <v>KGM Eibelshausen</v>
      </c>
      <c r="D59" s="81" t="str">
        <f t="shared" si="1"/>
        <v>1707</v>
      </c>
      <c r="E59" s="81" t="str">
        <f t="shared" si="2"/>
        <v>900111707</v>
      </c>
      <c r="F59" s="70" t="s">
        <v>128</v>
      </c>
      <c r="G59" s="65" t="s">
        <v>129</v>
      </c>
    </row>
    <row r="60" spans="1:7" s="65" customFormat="1">
      <c r="A60" s="92">
        <v>1708</v>
      </c>
      <c r="B60" s="65" t="s">
        <v>142</v>
      </c>
      <c r="C60" s="65" t="str">
        <f t="shared" si="3"/>
        <v>KGM Eiershausen</v>
      </c>
      <c r="D60" s="81" t="str">
        <f t="shared" si="1"/>
        <v>1708</v>
      </c>
      <c r="E60" s="81" t="str">
        <f t="shared" si="2"/>
        <v>900111708</v>
      </c>
      <c r="F60" s="70" t="s">
        <v>128</v>
      </c>
      <c r="G60" s="65" t="s">
        <v>129</v>
      </c>
    </row>
    <row r="61" spans="1:7" s="65" customFormat="1">
      <c r="A61" s="92">
        <v>1709</v>
      </c>
      <c r="B61" s="65" t="s">
        <v>143</v>
      </c>
      <c r="C61" s="65" t="str">
        <f t="shared" si="3"/>
        <v xml:space="preserve">KGM Ewersbach </v>
      </c>
      <c r="D61" s="81" t="str">
        <f t="shared" si="1"/>
        <v>1709</v>
      </c>
      <c r="E61" s="81" t="str">
        <f t="shared" si="2"/>
        <v>900111709</v>
      </c>
      <c r="F61" s="70" t="s">
        <v>128</v>
      </c>
      <c r="G61" s="65" t="s">
        <v>129</v>
      </c>
    </row>
    <row r="62" spans="1:7" s="65" customFormat="1">
      <c r="A62" s="92">
        <v>1710</v>
      </c>
      <c r="B62" s="65" t="s">
        <v>144</v>
      </c>
      <c r="C62" s="65" t="str">
        <f t="shared" si="3"/>
        <v xml:space="preserve">KGM Frohnhausen </v>
      </c>
      <c r="D62" s="81" t="str">
        <f t="shared" si="1"/>
        <v>1710</v>
      </c>
      <c r="E62" s="81" t="str">
        <f t="shared" si="2"/>
        <v>900111710</v>
      </c>
      <c r="F62" s="70" t="s">
        <v>128</v>
      </c>
      <c r="G62" s="65" t="s">
        <v>129</v>
      </c>
    </row>
    <row r="63" spans="1:7" s="65" customFormat="1">
      <c r="A63" s="92">
        <v>1711</v>
      </c>
      <c r="B63" s="65" t="s">
        <v>145</v>
      </c>
      <c r="C63" s="65" t="str">
        <f t="shared" si="3"/>
        <v>KGM Haiger</v>
      </c>
      <c r="D63" s="81" t="str">
        <f t="shared" si="1"/>
        <v>1711</v>
      </c>
      <c r="E63" s="81" t="str">
        <f t="shared" si="2"/>
        <v>900111711</v>
      </c>
      <c r="F63" s="70" t="s">
        <v>128</v>
      </c>
      <c r="G63" s="65" t="s">
        <v>129</v>
      </c>
    </row>
    <row r="64" spans="1:7" s="65" customFormat="1">
      <c r="A64" s="92">
        <v>1712</v>
      </c>
      <c r="B64" s="65" t="s">
        <v>146</v>
      </c>
      <c r="C64" s="65" t="str">
        <f t="shared" si="3"/>
        <v xml:space="preserve">KGM Hirzenhain </v>
      </c>
      <c r="D64" s="81" t="str">
        <f t="shared" si="1"/>
        <v>1712</v>
      </c>
      <c r="E64" s="81" t="str">
        <f t="shared" si="2"/>
        <v>900111712</v>
      </c>
      <c r="F64" s="70" t="s">
        <v>128</v>
      </c>
      <c r="G64" s="65" t="s">
        <v>129</v>
      </c>
    </row>
    <row r="65" spans="1:7" s="65" customFormat="1">
      <c r="A65" s="92">
        <v>1713</v>
      </c>
      <c r="B65" s="65" t="s">
        <v>147</v>
      </c>
      <c r="C65" s="65" t="str">
        <f t="shared" si="3"/>
        <v>KGM Langenaubach</v>
      </c>
      <c r="D65" s="81" t="str">
        <f t="shared" si="1"/>
        <v>1713</v>
      </c>
      <c r="E65" s="81" t="str">
        <f t="shared" si="2"/>
        <v>900111713</v>
      </c>
      <c r="F65" s="70" t="s">
        <v>128</v>
      </c>
      <c r="G65" s="65" t="s">
        <v>129</v>
      </c>
    </row>
    <row r="66" spans="1:7" s="65" customFormat="1">
      <c r="A66" s="92">
        <v>1714</v>
      </c>
      <c r="B66" s="65" t="s">
        <v>148</v>
      </c>
      <c r="C66" s="65" t="str">
        <f t="shared" si="3"/>
        <v>KGM Manderbach</v>
      </c>
      <c r="D66" s="81" t="str">
        <f t="shared" ref="D66:D129" si="4">IF(LEN($A66)&lt;=4,LEFT(TEXT($A66,"0000"),4),LEFT(TEXT($A66,"000000"),4))</f>
        <v>1714</v>
      </c>
      <c r="E66" s="81" t="str">
        <f t="shared" ref="E66:E129" si="5">$M$1&amp;$D66</f>
        <v>900111714</v>
      </c>
      <c r="F66" s="70" t="s">
        <v>128</v>
      </c>
      <c r="G66" s="65" t="s">
        <v>129</v>
      </c>
    </row>
    <row r="67" spans="1:7" s="65" customFormat="1">
      <c r="A67" s="92">
        <v>1715</v>
      </c>
      <c r="B67" s="65" t="s">
        <v>149</v>
      </c>
      <c r="C67" s="65" t="str">
        <f t="shared" si="3"/>
        <v>KGM Nanzenbach</v>
      </c>
      <c r="D67" s="81" t="str">
        <f t="shared" si="4"/>
        <v>1715</v>
      </c>
      <c r="E67" s="81" t="str">
        <f t="shared" si="5"/>
        <v>900111715</v>
      </c>
      <c r="F67" s="70" t="s">
        <v>128</v>
      </c>
      <c r="G67" s="65" t="s">
        <v>129</v>
      </c>
    </row>
    <row r="68" spans="1:7" s="65" customFormat="1">
      <c r="A68" s="92">
        <v>1716</v>
      </c>
      <c r="B68" s="65" t="s">
        <v>150</v>
      </c>
      <c r="C68" s="65" t="str">
        <f t="shared" si="3"/>
        <v>KGM Niederscheld</v>
      </c>
      <c r="D68" s="81" t="str">
        <f t="shared" si="4"/>
        <v>1716</v>
      </c>
      <c r="E68" s="81" t="str">
        <f t="shared" si="5"/>
        <v>900111716</v>
      </c>
      <c r="F68" s="70" t="s">
        <v>128</v>
      </c>
      <c r="G68" s="65" t="s">
        <v>129</v>
      </c>
    </row>
    <row r="69" spans="1:7" s="65" customFormat="1">
      <c r="A69" s="92">
        <v>1717</v>
      </c>
      <c r="B69" s="65" t="s">
        <v>151</v>
      </c>
      <c r="C69" s="65" t="str">
        <f t="shared" si="3"/>
        <v>KGM Roßbachtal</v>
      </c>
      <c r="D69" s="81" t="str">
        <f t="shared" si="4"/>
        <v>1717</v>
      </c>
      <c r="E69" s="81" t="str">
        <f t="shared" si="5"/>
        <v>900111717</v>
      </c>
      <c r="F69" s="70" t="s">
        <v>128</v>
      </c>
      <c r="G69" s="65" t="s">
        <v>129</v>
      </c>
    </row>
    <row r="70" spans="1:7" s="65" customFormat="1">
      <c r="A70" s="92">
        <v>1718</v>
      </c>
      <c r="B70" s="65" t="s">
        <v>152</v>
      </c>
      <c r="C70" s="65" t="str">
        <f t="shared" si="3"/>
        <v>KGM Oberscheld</v>
      </c>
      <c r="D70" s="81" t="str">
        <f t="shared" si="4"/>
        <v>1718</v>
      </c>
      <c r="E70" s="81" t="str">
        <f t="shared" si="5"/>
        <v>900111718</v>
      </c>
      <c r="F70" s="70" t="s">
        <v>128</v>
      </c>
      <c r="G70" s="65" t="s">
        <v>129</v>
      </c>
    </row>
    <row r="71" spans="1:7" s="65" customFormat="1">
      <c r="A71" s="92">
        <v>1719</v>
      </c>
      <c r="B71" s="65" t="s">
        <v>153</v>
      </c>
      <c r="C71" s="65" t="str">
        <f t="shared" si="3"/>
        <v>KGM Sechshelden</v>
      </c>
      <c r="D71" s="81" t="str">
        <f t="shared" si="4"/>
        <v>1719</v>
      </c>
      <c r="E71" s="81" t="str">
        <f t="shared" si="5"/>
        <v>900111719</v>
      </c>
      <c r="F71" s="70" t="s">
        <v>128</v>
      </c>
      <c r="G71" s="65" t="s">
        <v>129</v>
      </c>
    </row>
    <row r="72" spans="1:7" s="65" customFormat="1">
      <c r="A72" s="92">
        <v>1720</v>
      </c>
      <c r="B72" s="65" t="s">
        <v>154</v>
      </c>
      <c r="C72" s="65" t="str">
        <f t="shared" si="3"/>
        <v>KGM Wissenbach</v>
      </c>
      <c r="D72" s="81" t="str">
        <f t="shared" si="4"/>
        <v>1720</v>
      </c>
      <c r="E72" s="81" t="str">
        <f t="shared" si="5"/>
        <v>900111720</v>
      </c>
      <c r="F72" s="70" t="s">
        <v>128</v>
      </c>
      <c r="G72" s="65" t="s">
        <v>129</v>
      </c>
    </row>
    <row r="73" spans="1:7" s="65" customFormat="1">
      <c r="A73" s="92">
        <v>1730</v>
      </c>
      <c r="B73" s="65" t="s">
        <v>155</v>
      </c>
      <c r="C73" s="65" t="str">
        <f t="shared" si="3"/>
        <v>KGM Ambachtal</v>
      </c>
      <c r="D73" s="81" t="str">
        <f t="shared" si="4"/>
        <v>1730</v>
      </c>
      <c r="E73" s="81" t="str">
        <f t="shared" si="5"/>
        <v>900111730</v>
      </c>
      <c r="F73" s="70" t="s">
        <v>128</v>
      </c>
      <c r="G73" s="65" t="s">
        <v>129</v>
      </c>
    </row>
    <row r="74" spans="1:7" s="65" customFormat="1">
      <c r="A74" s="92">
        <v>1731</v>
      </c>
      <c r="B74" s="65" t="s">
        <v>156</v>
      </c>
      <c r="C74" s="65" t="str">
        <f t="shared" si="3"/>
        <v>KGM Ballersbach</v>
      </c>
      <c r="D74" s="81" t="str">
        <f t="shared" si="4"/>
        <v>1731</v>
      </c>
      <c r="E74" s="81" t="str">
        <f t="shared" si="5"/>
        <v>900111731</v>
      </c>
      <c r="F74" s="70" t="s">
        <v>128</v>
      </c>
      <c r="G74" s="65" t="s">
        <v>129</v>
      </c>
    </row>
    <row r="75" spans="1:7" s="65" customFormat="1">
      <c r="A75" s="92">
        <v>1732</v>
      </c>
      <c r="B75" s="65" t="s">
        <v>157</v>
      </c>
      <c r="C75" s="65" t="str">
        <f t="shared" si="3"/>
        <v>KGM Beilstein-Rodenroth</v>
      </c>
      <c r="D75" s="81" t="str">
        <f t="shared" si="4"/>
        <v>1732</v>
      </c>
      <c r="E75" s="81" t="str">
        <f t="shared" si="5"/>
        <v>900111732</v>
      </c>
      <c r="F75" s="70" t="s">
        <v>128</v>
      </c>
      <c r="G75" s="65" t="s">
        <v>129</v>
      </c>
    </row>
    <row r="76" spans="1:7" s="65" customFormat="1">
      <c r="A76" s="92">
        <v>1733</v>
      </c>
      <c r="B76" s="65" t="s">
        <v>158</v>
      </c>
      <c r="C76" s="65" t="str">
        <f t="shared" si="3"/>
        <v>KGM Bicken</v>
      </c>
      <c r="D76" s="81" t="str">
        <f t="shared" si="4"/>
        <v>1733</v>
      </c>
      <c r="E76" s="81" t="str">
        <f t="shared" si="5"/>
        <v>900111733</v>
      </c>
      <c r="F76" s="70" t="s">
        <v>128</v>
      </c>
      <c r="G76" s="65" t="s">
        <v>129</v>
      </c>
    </row>
    <row r="77" spans="1:7" s="65" customFormat="1">
      <c r="A77" s="92">
        <v>1734</v>
      </c>
      <c r="B77" s="65" t="s">
        <v>159</v>
      </c>
      <c r="C77" s="65" t="str">
        <f t="shared" si="3"/>
        <v>KGM Breitscheid-Medenbach</v>
      </c>
      <c r="D77" s="81" t="str">
        <f t="shared" si="4"/>
        <v>1734</v>
      </c>
      <c r="E77" s="81" t="str">
        <f t="shared" si="5"/>
        <v>900111734</v>
      </c>
      <c r="F77" s="70" t="s">
        <v>128</v>
      </c>
      <c r="G77" s="65" t="s">
        <v>129</v>
      </c>
    </row>
    <row r="78" spans="1:7" s="65" customFormat="1">
      <c r="A78" s="92">
        <v>1735</v>
      </c>
      <c r="B78" s="65" t="s">
        <v>160</v>
      </c>
      <c r="C78" s="65" t="str">
        <f t="shared" si="3"/>
        <v>KGM Driedorf</v>
      </c>
      <c r="D78" s="81" t="str">
        <f t="shared" si="4"/>
        <v>1735</v>
      </c>
      <c r="E78" s="81" t="str">
        <f t="shared" si="5"/>
        <v>900111735</v>
      </c>
      <c r="F78" s="70" t="s">
        <v>128</v>
      </c>
      <c r="G78" s="65" t="s">
        <v>129</v>
      </c>
    </row>
    <row r="79" spans="1:7" s="65" customFormat="1">
      <c r="A79" s="92">
        <v>1736</v>
      </c>
      <c r="B79" s="65" t="s">
        <v>161</v>
      </c>
      <c r="C79" s="65" t="str">
        <f t="shared" si="3"/>
        <v>KGM Fleisbach</v>
      </c>
      <c r="D79" s="81" t="str">
        <f t="shared" si="4"/>
        <v>1736</v>
      </c>
      <c r="E79" s="81" t="str">
        <f t="shared" si="5"/>
        <v>900111736</v>
      </c>
      <c r="F79" s="70" t="s">
        <v>128</v>
      </c>
      <c r="G79" s="65" t="s">
        <v>129</v>
      </c>
    </row>
    <row r="80" spans="1:7" s="65" customFormat="1">
      <c r="A80" s="92">
        <v>1737</v>
      </c>
      <c r="B80" s="65" t="s">
        <v>162</v>
      </c>
      <c r="C80" s="65" t="str">
        <f t="shared" si="3"/>
        <v>KGM Herborn</v>
      </c>
      <c r="D80" s="81" t="str">
        <f t="shared" si="4"/>
        <v>1737</v>
      </c>
      <c r="E80" s="81" t="str">
        <f t="shared" si="5"/>
        <v>900111737</v>
      </c>
      <c r="F80" s="70" t="s">
        <v>128</v>
      </c>
      <c r="G80" s="65" t="s">
        <v>129</v>
      </c>
    </row>
    <row r="81" spans="1:7" s="65" customFormat="1">
      <c r="A81" s="92">
        <v>1738</v>
      </c>
      <c r="B81" s="65" t="s">
        <v>163</v>
      </c>
      <c r="C81" s="65" t="str">
        <f t="shared" si="3"/>
        <v>KGM Herbornseelbach</v>
      </c>
      <c r="D81" s="81" t="str">
        <f t="shared" si="4"/>
        <v>1738</v>
      </c>
      <c r="E81" s="81" t="str">
        <f t="shared" si="5"/>
        <v>900111738</v>
      </c>
      <c r="F81" s="70" t="s">
        <v>128</v>
      </c>
      <c r="G81" s="65" t="s">
        <v>129</v>
      </c>
    </row>
    <row r="82" spans="1:7" s="65" customFormat="1">
      <c r="A82" s="92">
        <v>1739</v>
      </c>
      <c r="B82" s="65" t="s">
        <v>164</v>
      </c>
      <c r="C82" s="65" t="str">
        <f t="shared" si="3"/>
        <v>KGM Hörbach</v>
      </c>
      <c r="D82" s="81" t="str">
        <f t="shared" si="4"/>
        <v>1739</v>
      </c>
      <c r="E82" s="81" t="str">
        <f t="shared" si="5"/>
        <v>900111739</v>
      </c>
      <c r="F82" s="70" t="s">
        <v>128</v>
      </c>
      <c r="G82" s="65" t="s">
        <v>129</v>
      </c>
    </row>
    <row r="83" spans="1:7" s="65" customFormat="1">
      <c r="A83" s="92">
        <v>1740</v>
      </c>
      <c r="B83" s="65" t="s">
        <v>165</v>
      </c>
      <c r="C83" s="65" t="str">
        <f t="shared" si="3"/>
        <v>KGM Merkenbach</v>
      </c>
      <c r="D83" s="81" t="str">
        <f t="shared" si="4"/>
        <v>1740</v>
      </c>
      <c r="E83" s="81" t="str">
        <f t="shared" si="5"/>
        <v>900111740</v>
      </c>
      <c r="F83" s="70" t="s">
        <v>128</v>
      </c>
      <c r="G83" s="65" t="s">
        <v>129</v>
      </c>
    </row>
    <row r="84" spans="1:7" s="65" customFormat="1">
      <c r="A84" s="92">
        <v>1741</v>
      </c>
      <c r="B84" s="65" t="s">
        <v>166</v>
      </c>
      <c r="C84" s="65" t="str">
        <f t="shared" si="3"/>
        <v>KGM Nenderoth</v>
      </c>
      <c r="D84" s="81" t="str">
        <f t="shared" si="4"/>
        <v>1741</v>
      </c>
      <c r="E84" s="81" t="str">
        <f t="shared" si="5"/>
        <v>900111741</v>
      </c>
      <c r="F84" s="70" t="s">
        <v>128</v>
      </c>
      <c r="G84" s="65" t="s">
        <v>129</v>
      </c>
    </row>
    <row r="85" spans="1:7" s="65" customFormat="1">
      <c r="A85" s="92">
        <v>1742</v>
      </c>
      <c r="B85" s="65" t="s">
        <v>167</v>
      </c>
      <c r="C85" s="65" t="str">
        <f t="shared" si="3"/>
        <v>KGM Offenbach</v>
      </c>
      <c r="D85" s="81" t="str">
        <f t="shared" si="4"/>
        <v>1742</v>
      </c>
      <c r="E85" s="81" t="str">
        <f t="shared" si="5"/>
        <v>900111742</v>
      </c>
      <c r="F85" s="70" t="s">
        <v>128</v>
      </c>
      <c r="G85" s="65" t="s">
        <v>129</v>
      </c>
    </row>
    <row r="86" spans="1:7" s="65" customFormat="1">
      <c r="A86" s="92">
        <v>1743</v>
      </c>
      <c r="B86" s="65" t="s">
        <v>168</v>
      </c>
      <c r="C86" s="65" t="str">
        <f t="shared" si="3"/>
        <v>KGM Schönbach</v>
      </c>
      <c r="D86" s="81" t="str">
        <f t="shared" si="4"/>
        <v>1743</v>
      </c>
      <c r="E86" s="81" t="str">
        <f t="shared" si="5"/>
        <v>900111743</v>
      </c>
      <c r="F86" s="70" t="s">
        <v>128</v>
      </c>
      <c r="G86" s="65" t="s">
        <v>129</v>
      </c>
    </row>
    <row r="87" spans="1:7" s="65" customFormat="1">
      <c r="A87" s="92">
        <v>1744</v>
      </c>
      <c r="B87" s="65" t="s">
        <v>169</v>
      </c>
      <c r="C87" s="65" t="str">
        <f t="shared" si="3"/>
        <v>KGM Siegbach</v>
      </c>
      <c r="D87" s="81" t="str">
        <f t="shared" si="4"/>
        <v>1744</v>
      </c>
      <c r="E87" s="81" t="str">
        <f t="shared" si="5"/>
        <v>900111744</v>
      </c>
      <c r="F87" s="70" t="s">
        <v>128</v>
      </c>
      <c r="G87" s="65" t="s">
        <v>129</v>
      </c>
    </row>
    <row r="88" spans="1:7" s="65" customFormat="1">
      <c r="A88" s="92">
        <v>1745</v>
      </c>
      <c r="B88" s="65" t="s">
        <v>170</v>
      </c>
      <c r="C88" s="65" t="str">
        <f t="shared" si="3"/>
        <v>KGM Sinn</v>
      </c>
      <c r="D88" s="81" t="str">
        <f t="shared" si="4"/>
        <v>1745</v>
      </c>
      <c r="E88" s="81" t="str">
        <f t="shared" si="5"/>
        <v>900111745</v>
      </c>
      <c r="F88" s="70" t="s">
        <v>128</v>
      </c>
      <c r="G88" s="65" t="s">
        <v>129</v>
      </c>
    </row>
    <row r="89" spans="1:7" s="65" customFormat="1">
      <c r="A89" s="92">
        <v>1771</v>
      </c>
      <c r="B89" s="65" t="s">
        <v>171</v>
      </c>
      <c r="C89" s="65" t="str">
        <f>B89</f>
        <v>Initiat Haus der Stille</v>
      </c>
      <c r="D89" s="81" t="str">
        <f t="shared" si="4"/>
        <v>1771</v>
      </c>
      <c r="E89" s="81" t="str">
        <f t="shared" si="5"/>
        <v>900111771</v>
      </c>
      <c r="F89" s="70" t="s">
        <v>128</v>
      </c>
      <c r="G89" s="65" t="s">
        <v>129</v>
      </c>
    </row>
    <row r="90" spans="1:7" s="65" customFormat="1">
      <c r="A90" s="92">
        <v>1798</v>
      </c>
      <c r="B90" s="65" t="s">
        <v>172</v>
      </c>
      <c r="C90" s="65" t="str">
        <f t="shared" ref="C90:C140" si="6">MID(B90,5,100)</f>
        <v>Dekanat An der Dill</v>
      </c>
      <c r="D90" s="81" t="str">
        <f t="shared" si="4"/>
        <v>1798</v>
      </c>
      <c r="E90" s="81" t="str">
        <f t="shared" si="5"/>
        <v>900111798</v>
      </c>
      <c r="F90" s="70" t="s">
        <v>128</v>
      </c>
      <c r="G90" s="65" t="s">
        <v>129</v>
      </c>
    </row>
    <row r="91" spans="1:7" s="65" customFormat="1">
      <c r="A91" s="92">
        <v>4902</v>
      </c>
      <c r="B91" s="65" t="s">
        <v>173</v>
      </c>
      <c r="C91" s="65" t="str">
        <f t="shared" si="6"/>
        <v>KGM Aumenau</v>
      </c>
      <c r="D91" s="81" t="str">
        <f t="shared" si="4"/>
        <v>4902</v>
      </c>
      <c r="E91" s="81" t="str">
        <f t="shared" si="5"/>
        <v>900114902</v>
      </c>
      <c r="F91" s="70">
        <v>900115498</v>
      </c>
      <c r="G91" s="65" t="s">
        <v>174</v>
      </c>
    </row>
    <row r="92" spans="1:7" s="65" customFormat="1">
      <c r="A92" s="92">
        <v>4903</v>
      </c>
      <c r="B92" s="65" t="s">
        <v>175</v>
      </c>
      <c r="C92" s="65" t="str">
        <f t="shared" si="6"/>
        <v>KGM Blessenbach</v>
      </c>
      <c r="D92" s="81" t="str">
        <f t="shared" si="4"/>
        <v>4903</v>
      </c>
      <c r="E92" s="81" t="str">
        <f t="shared" si="5"/>
        <v>900114903</v>
      </c>
      <c r="F92" s="70">
        <v>900115498</v>
      </c>
      <c r="G92" s="65" t="s">
        <v>174</v>
      </c>
    </row>
    <row r="93" spans="1:7" s="65" customFormat="1">
      <c r="A93" s="92">
        <v>4904</v>
      </c>
      <c r="B93" s="65" t="s">
        <v>176</v>
      </c>
      <c r="C93" s="65" t="str">
        <f t="shared" si="6"/>
        <v>KGM Dauborn</v>
      </c>
      <c r="D93" s="81" t="str">
        <f t="shared" si="4"/>
        <v>4904</v>
      </c>
      <c r="E93" s="81" t="str">
        <f t="shared" si="5"/>
        <v>900114904</v>
      </c>
      <c r="F93" s="70">
        <v>900115498</v>
      </c>
      <c r="G93" s="65" t="s">
        <v>174</v>
      </c>
    </row>
    <row r="94" spans="1:7" s="65" customFormat="1">
      <c r="A94" s="92">
        <v>4905</v>
      </c>
      <c r="B94" s="65" t="s">
        <v>177</v>
      </c>
      <c r="C94" s="65" t="str">
        <f t="shared" si="6"/>
        <v>KGM Hadamar</v>
      </c>
      <c r="D94" s="81" t="str">
        <f t="shared" si="4"/>
        <v>4905</v>
      </c>
      <c r="E94" s="81" t="str">
        <f t="shared" si="5"/>
        <v>900114905</v>
      </c>
      <c r="F94" s="70">
        <v>900115498</v>
      </c>
      <c r="G94" s="65" t="s">
        <v>174</v>
      </c>
    </row>
    <row r="95" spans="1:7" s="65" customFormat="1">
      <c r="A95" s="92">
        <v>4906</v>
      </c>
      <c r="B95" s="65" t="s">
        <v>178</v>
      </c>
      <c r="C95" s="65" t="str">
        <f t="shared" si="6"/>
        <v>KGM Heckholzhausen</v>
      </c>
      <c r="D95" s="81" t="str">
        <f t="shared" si="4"/>
        <v>4906</v>
      </c>
      <c r="E95" s="81" t="str">
        <f t="shared" si="5"/>
        <v>900114906</v>
      </c>
      <c r="F95" s="70">
        <v>900115498</v>
      </c>
      <c r="G95" s="65" t="s">
        <v>174</v>
      </c>
    </row>
    <row r="96" spans="1:7" s="65" customFormat="1">
      <c r="A96" s="92">
        <v>4909</v>
      </c>
      <c r="B96" s="65" t="s">
        <v>179</v>
      </c>
      <c r="C96" s="65" t="str">
        <f t="shared" si="6"/>
        <v>KGM Kirberg-Ohren</v>
      </c>
      <c r="D96" s="81" t="str">
        <f t="shared" si="4"/>
        <v>4909</v>
      </c>
      <c r="E96" s="81" t="str">
        <f t="shared" si="5"/>
        <v>900114909</v>
      </c>
      <c r="F96" s="70">
        <v>900115498</v>
      </c>
      <c r="G96" s="65" t="s">
        <v>174</v>
      </c>
    </row>
    <row r="97" spans="1:7" s="65" customFormat="1">
      <c r="A97" s="92">
        <v>4910</v>
      </c>
      <c r="B97" s="65" t="s">
        <v>180</v>
      </c>
      <c r="C97" s="65" t="str">
        <f t="shared" si="6"/>
        <v>KGM Laubuseschbach</v>
      </c>
      <c r="D97" s="81" t="str">
        <f t="shared" si="4"/>
        <v>4910</v>
      </c>
      <c r="E97" s="81" t="str">
        <f t="shared" si="5"/>
        <v>900114910</v>
      </c>
      <c r="F97" s="70">
        <v>900115498</v>
      </c>
      <c r="G97" s="65" t="s">
        <v>174</v>
      </c>
    </row>
    <row r="98" spans="1:7" s="65" customFormat="1">
      <c r="A98" s="92">
        <v>4911</v>
      </c>
      <c r="B98" s="65" t="s">
        <v>181</v>
      </c>
      <c r="C98" s="65" t="str">
        <f t="shared" si="6"/>
        <v>KGM Limburg a.d.Lahn</v>
      </c>
      <c r="D98" s="81" t="str">
        <f t="shared" si="4"/>
        <v>4911</v>
      </c>
      <c r="E98" s="81" t="str">
        <f t="shared" si="5"/>
        <v>900114911</v>
      </c>
      <c r="F98" s="70">
        <v>900115498</v>
      </c>
      <c r="G98" s="65" t="s">
        <v>174</v>
      </c>
    </row>
    <row r="99" spans="1:7" s="65" customFormat="1">
      <c r="A99" s="92">
        <v>4912</v>
      </c>
      <c r="B99" s="65" t="s">
        <v>182</v>
      </c>
      <c r="C99" s="65" t="str">
        <f t="shared" si="6"/>
        <v>KGM Mensfelden-Linter</v>
      </c>
      <c r="D99" s="81" t="str">
        <f t="shared" si="4"/>
        <v>4912</v>
      </c>
      <c r="E99" s="81" t="str">
        <f t="shared" si="5"/>
        <v>900114912</v>
      </c>
      <c r="F99" s="70">
        <v>900115498</v>
      </c>
      <c r="G99" s="65" t="s">
        <v>174</v>
      </c>
    </row>
    <row r="100" spans="1:7" s="65" customFormat="1">
      <c r="A100" s="92">
        <v>4913</v>
      </c>
      <c r="B100" s="65" t="s">
        <v>183</v>
      </c>
      <c r="C100" s="65" t="str">
        <f t="shared" si="6"/>
        <v>KGM Münster</v>
      </c>
      <c r="D100" s="81" t="str">
        <f t="shared" si="4"/>
        <v>4913</v>
      </c>
      <c r="E100" s="81" t="str">
        <f t="shared" si="5"/>
        <v>900114913</v>
      </c>
      <c r="F100" s="70">
        <v>900115498</v>
      </c>
      <c r="G100" s="65" t="s">
        <v>174</v>
      </c>
    </row>
    <row r="101" spans="1:7" s="65" customFormat="1">
      <c r="A101" s="92">
        <v>4916</v>
      </c>
      <c r="B101" s="65" t="s">
        <v>184</v>
      </c>
      <c r="C101" s="65" t="str">
        <f t="shared" si="6"/>
        <v>KGM Runkel</v>
      </c>
      <c r="D101" s="81" t="str">
        <f t="shared" si="4"/>
        <v>4916</v>
      </c>
      <c r="E101" s="81" t="str">
        <f t="shared" si="5"/>
        <v>900114916</v>
      </c>
      <c r="F101" s="70">
        <v>900115498</v>
      </c>
      <c r="G101" s="65" t="s">
        <v>174</v>
      </c>
    </row>
    <row r="102" spans="1:7" s="65" customFormat="1">
      <c r="A102" s="92">
        <v>4917</v>
      </c>
      <c r="B102" s="65" t="s">
        <v>185</v>
      </c>
      <c r="C102" s="65" t="str">
        <f t="shared" si="6"/>
        <v>KGM Schadeck</v>
      </c>
      <c r="D102" s="81" t="str">
        <f t="shared" si="4"/>
        <v>4917</v>
      </c>
      <c r="E102" s="81" t="str">
        <f t="shared" si="5"/>
        <v>900114917</v>
      </c>
      <c r="F102" s="70">
        <v>900115498</v>
      </c>
      <c r="G102" s="65" t="s">
        <v>174</v>
      </c>
    </row>
    <row r="103" spans="1:7" s="65" customFormat="1">
      <c r="A103" s="92">
        <v>4918</v>
      </c>
      <c r="B103" s="65" t="s">
        <v>186</v>
      </c>
      <c r="C103" s="65" t="str">
        <f t="shared" si="6"/>
        <v>KGM Schupbach</v>
      </c>
      <c r="D103" s="81" t="str">
        <f t="shared" si="4"/>
        <v>4918</v>
      </c>
      <c r="E103" s="81" t="str">
        <f t="shared" si="5"/>
        <v>900114918</v>
      </c>
      <c r="F103" s="70">
        <v>900115498</v>
      </c>
      <c r="G103" s="65" t="s">
        <v>174</v>
      </c>
    </row>
    <row r="104" spans="1:7" s="65" customFormat="1">
      <c r="A104" s="92">
        <v>4919</v>
      </c>
      <c r="B104" s="65" t="s">
        <v>187</v>
      </c>
      <c r="C104" s="65" t="str">
        <f t="shared" si="6"/>
        <v>KGM Seelbach</v>
      </c>
      <c r="D104" s="81" t="str">
        <f t="shared" si="4"/>
        <v>4919</v>
      </c>
      <c r="E104" s="81" t="str">
        <f t="shared" si="5"/>
        <v>900114919</v>
      </c>
      <c r="F104" s="70">
        <v>900115498</v>
      </c>
      <c r="G104" s="65" t="s">
        <v>174</v>
      </c>
    </row>
    <row r="105" spans="1:7" s="65" customFormat="1">
      <c r="A105" s="92">
        <v>4920</v>
      </c>
      <c r="B105" s="65" t="s">
        <v>188</v>
      </c>
      <c r="C105" s="65" t="str">
        <f t="shared" si="6"/>
        <v>KGM Staffel</v>
      </c>
      <c r="D105" s="81" t="str">
        <f t="shared" si="4"/>
        <v>4920</v>
      </c>
      <c r="E105" s="81" t="str">
        <f t="shared" si="5"/>
        <v>900114920</v>
      </c>
      <c r="F105" s="70">
        <v>900115498</v>
      </c>
      <c r="G105" s="65" t="s">
        <v>174</v>
      </c>
    </row>
    <row r="106" spans="1:7" s="65" customFormat="1">
      <c r="A106" s="92">
        <v>4921</v>
      </c>
      <c r="B106" s="65" t="s">
        <v>189</v>
      </c>
      <c r="C106" s="65" t="str">
        <f t="shared" si="6"/>
        <v>KGM Steeden</v>
      </c>
      <c r="D106" s="81" t="str">
        <f t="shared" si="4"/>
        <v>4921</v>
      </c>
      <c r="E106" s="81" t="str">
        <f t="shared" si="5"/>
        <v>900114921</v>
      </c>
      <c r="F106" s="70">
        <v>900115498</v>
      </c>
      <c r="G106" s="65" t="s">
        <v>174</v>
      </c>
    </row>
    <row r="107" spans="1:7" s="65" customFormat="1">
      <c r="A107" s="92">
        <v>4922</v>
      </c>
      <c r="B107" s="65" t="s">
        <v>190</v>
      </c>
      <c r="C107" s="65" t="str">
        <f t="shared" si="6"/>
        <v>KGM Weyer</v>
      </c>
      <c r="D107" s="81" t="str">
        <f t="shared" si="4"/>
        <v>4922</v>
      </c>
      <c r="E107" s="81" t="str">
        <f t="shared" si="5"/>
        <v>900114922</v>
      </c>
      <c r="F107" s="70">
        <v>900115498</v>
      </c>
      <c r="G107" s="65" t="s">
        <v>174</v>
      </c>
    </row>
    <row r="108" spans="1:7" s="65" customFormat="1">
      <c r="A108" s="92">
        <v>4923</v>
      </c>
      <c r="B108" s="65" t="s">
        <v>191</v>
      </c>
      <c r="C108" s="65" t="str">
        <f t="shared" si="6"/>
        <v>KGM Wolfenhausen</v>
      </c>
      <c r="D108" s="81" t="str">
        <f t="shared" si="4"/>
        <v>4923</v>
      </c>
      <c r="E108" s="81" t="str">
        <f t="shared" si="5"/>
        <v>900114923</v>
      </c>
      <c r="F108" s="70">
        <v>900115498</v>
      </c>
      <c r="G108" s="65" t="s">
        <v>174</v>
      </c>
    </row>
    <row r="109" spans="1:7" s="65" customFormat="1">
      <c r="A109" s="92">
        <v>5402</v>
      </c>
      <c r="B109" s="65" t="s">
        <v>192</v>
      </c>
      <c r="C109" s="65" t="str">
        <f t="shared" si="6"/>
        <v>KGM Allendorf</v>
      </c>
      <c r="D109" s="81" t="str">
        <f t="shared" si="4"/>
        <v>5402</v>
      </c>
      <c r="E109" s="81" t="str">
        <f t="shared" si="5"/>
        <v>900115402</v>
      </c>
      <c r="F109" s="70" t="s">
        <v>193</v>
      </c>
      <c r="G109" s="65" t="s">
        <v>174</v>
      </c>
    </row>
    <row r="110" spans="1:7" s="65" customFormat="1">
      <c r="A110" s="92">
        <v>5403</v>
      </c>
      <c r="B110" s="65" t="s">
        <v>194</v>
      </c>
      <c r="C110" s="65" t="str">
        <f t="shared" si="6"/>
        <v>KGM Altenkirchen</v>
      </c>
      <c r="D110" s="81" t="str">
        <f t="shared" si="4"/>
        <v>5403</v>
      </c>
      <c r="E110" s="81" t="str">
        <f t="shared" si="5"/>
        <v>900115403</v>
      </c>
      <c r="F110" s="70" t="s">
        <v>193</v>
      </c>
      <c r="G110" s="65" t="s">
        <v>174</v>
      </c>
    </row>
    <row r="111" spans="1:7" s="65" customFormat="1">
      <c r="A111" s="92">
        <v>5406</v>
      </c>
      <c r="B111" s="93" t="s">
        <v>195</v>
      </c>
      <c r="C111" s="93" t="str">
        <f t="shared" si="6"/>
        <v>KGM Essershausen-Edelsberg</v>
      </c>
      <c r="D111" s="81" t="str">
        <f t="shared" si="4"/>
        <v>5406</v>
      </c>
      <c r="E111" s="81" t="str">
        <f t="shared" si="5"/>
        <v>900115406</v>
      </c>
      <c r="F111" s="81" t="s">
        <v>193</v>
      </c>
      <c r="G111" s="93" t="s">
        <v>174</v>
      </c>
    </row>
    <row r="112" spans="1:7" s="65" customFormat="1">
      <c r="A112" s="92">
        <v>5410</v>
      </c>
      <c r="B112" s="65" t="s">
        <v>196</v>
      </c>
      <c r="C112" s="65" t="str">
        <f t="shared" si="6"/>
        <v>KGM Auferstehungsgemeinde Gräveneck und Weinbach</v>
      </c>
      <c r="D112" s="81" t="str">
        <f t="shared" si="4"/>
        <v>5410</v>
      </c>
      <c r="E112" s="81" t="str">
        <f t="shared" si="5"/>
        <v>900115410</v>
      </c>
      <c r="F112" s="70" t="s">
        <v>193</v>
      </c>
      <c r="G112" s="65" t="s">
        <v>174</v>
      </c>
    </row>
    <row r="113" spans="1:7" s="65" customFormat="1">
      <c r="A113" s="92">
        <v>5412</v>
      </c>
      <c r="B113" s="93" t="s">
        <v>197</v>
      </c>
      <c r="C113" s="65" t="str">
        <f t="shared" si="6"/>
        <v>KGM Kubach-Hirschhausen</v>
      </c>
      <c r="D113" s="81" t="str">
        <f t="shared" si="4"/>
        <v>5412</v>
      </c>
      <c r="E113" s="81" t="str">
        <f t="shared" si="5"/>
        <v>900115412</v>
      </c>
      <c r="F113" s="70" t="s">
        <v>193</v>
      </c>
      <c r="G113" s="65" t="s">
        <v>174</v>
      </c>
    </row>
    <row r="114" spans="1:7" s="65" customFormat="1">
      <c r="A114" s="92">
        <v>5413</v>
      </c>
      <c r="B114" s="65" t="s">
        <v>198</v>
      </c>
      <c r="C114" s="65" t="str">
        <f t="shared" si="6"/>
        <v>KGM Langenbach</v>
      </c>
      <c r="D114" s="81" t="str">
        <f t="shared" si="4"/>
        <v>5413</v>
      </c>
      <c r="E114" s="81" t="str">
        <f t="shared" si="5"/>
        <v>900115413</v>
      </c>
      <c r="F114" s="70" t="s">
        <v>193</v>
      </c>
      <c r="G114" s="65" t="s">
        <v>174</v>
      </c>
    </row>
    <row r="115" spans="1:7" s="65" customFormat="1">
      <c r="A115" s="92">
        <v>5414</v>
      </c>
      <c r="B115" s="65" t="s">
        <v>199</v>
      </c>
      <c r="C115" s="65" t="str">
        <f t="shared" si="6"/>
        <v>KGM Löhnberg</v>
      </c>
      <c r="D115" s="81" t="str">
        <f t="shared" si="4"/>
        <v>5414</v>
      </c>
      <c r="E115" s="81" t="str">
        <f t="shared" si="5"/>
        <v>900115414</v>
      </c>
      <c r="F115" s="70" t="s">
        <v>193</v>
      </c>
      <c r="G115" s="65" t="s">
        <v>174</v>
      </c>
    </row>
    <row r="116" spans="1:7" s="65" customFormat="1">
      <c r="A116" s="92">
        <v>5415</v>
      </c>
      <c r="B116" s="65" t="s">
        <v>200</v>
      </c>
      <c r="C116" s="65" t="str">
        <f t="shared" si="6"/>
        <v>KGM Merenberg</v>
      </c>
      <c r="D116" s="81" t="str">
        <f t="shared" si="4"/>
        <v>5415</v>
      </c>
      <c r="E116" s="81" t="str">
        <f t="shared" si="5"/>
        <v>900115415</v>
      </c>
      <c r="F116" s="70" t="s">
        <v>193</v>
      </c>
      <c r="G116" s="65" t="s">
        <v>174</v>
      </c>
    </row>
    <row r="117" spans="1:7" s="65" customFormat="1">
      <c r="A117" s="92">
        <v>5416</v>
      </c>
      <c r="B117" s="65" t="s">
        <v>201</v>
      </c>
      <c r="C117" s="65" t="str">
        <f t="shared" si="6"/>
        <v>KGM Niedershausen</v>
      </c>
      <c r="D117" s="81" t="str">
        <f t="shared" si="4"/>
        <v>5416</v>
      </c>
      <c r="E117" s="81" t="str">
        <f t="shared" si="5"/>
        <v>900115416</v>
      </c>
      <c r="F117" s="70" t="s">
        <v>193</v>
      </c>
      <c r="G117" s="65" t="s">
        <v>174</v>
      </c>
    </row>
    <row r="118" spans="1:7" s="65" customFormat="1">
      <c r="A118" s="92">
        <v>5417</v>
      </c>
      <c r="B118" s="65" t="s">
        <v>202</v>
      </c>
      <c r="C118" s="65" t="str">
        <f t="shared" si="6"/>
        <v>KGM Obershausen</v>
      </c>
      <c r="D118" s="81" t="str">
        <f t="shared" si="4"/>
        <v>5417</v>
      </c>
      <c r="E118" s="81" t="str">
        <f t="shared" si="5"/>
        <v>900115417</v>
      </c>
      <c r="F118" s="70" t="s">
        <v>193</v>
      </c>
      <c r="G118" s="65" t="s">
        <v>174</v>
      </c>
    </row>
    <row r="119" spans="1:7" s="65" customFormat="1">
      <c r="A119" s="92">
        <v>5418</v>
      </c>
      <c r="B119" s="65" t="s">
        <v>203</v>
      </c>
      <c r="C119" s="65" t="str">
        <f t="shared" si="6"/>
        <v>KGM Philippstein</v>
      </c>
      <c r="D119" s="81" t="str">
        <f t="shared" si="4"/>
        <v>5418</v>
      </c>
      <c r="E119" s="81" t="str">
        <f t="shared" si="5"/>
        <v>900115418</v>
      </c>
      <c r="F119" s="70" t="s">
        <v>193</v>
      </c>
      <c r="G119" s="65" t="s">
        <v>174</v>
      </c>
    </row>
    <row r="120" spans="1:7" s="65" customFormat="1">
      <c r="A120" s="92">
        <v>5420</v>
      </c>
      <c r="B120" s="65" t="s">
        <v>204</v>
      </c>
      <c r="C120" s="65" t="str">
        <f t="shared" si="6"/>
        <v>KGM Weilburg</v>
      </c>
      <c r="D120" s="81" t="str">
        <f t="shared" si="4"/>
        <v>5420</v>
      </c>
      <c r="E120" s="81" t="str">
        <f t="shared" si="5"/>
        <v>900115420</v>
      </c>
      <c r="F120" s="70" t="s">
        <v>193</v>
      </c>
      <c r="G120" s="65" t="s">
        <v>174</v>
      </c>
    </row>
    <row r="121" spans="1:7" s="65" customFormat="1">
      <c r="A121" s="92">
        <v>5421</v>
      </c>
      <c r="B121" s="65" t="s">
        <v>205</v>
      </c>
      <c r="C121" s="65" t="str">
        <f t="shared" si="6"/>
        <v>KGM Weilmünster I</v>
      </c>
      <c r="D121" s="81" t="str">
        <f t="shared" si="4"/>
        <v>5421</v>
      </c>
      <c r="E121" s="81" t="str">
        <f t="shared" si="5"/>
        <v>900115421</v>
      </c>
      <c r="F121" s="70" t="s">
        <v>193</v>
      </c>
      <c r="G121" s="65" t="s">
        <v>174</v>
      </c>
    </row>
    <row r="122" spans="1:7" s="65" customFormat="1">
      <c r="A122" s="92">
        <v>5423</v>
      </c>
      <c r="B122" s="65" t="s">
        <v>206</v>
      </c>
      <c r="C122" s="65" t="str">
        <f t="shared" si="6"/>
        <v>KGM Weilmünster II</v>
      </c>
      <c r="D122" s="81" t="str">
        <f t="shared" si="4"/>
        <v>5423</v>
      </c>
      <c r="E122" s="81" t="str">
        <f t="shared" si="5"/>
        <v>900115423</v>
      </c>
      <c r="F122" s="70" t="s">
        <v>193</v>
      </c>
      <c r="G122" s="65" t="s">
        <v>174</v>
      </c>
    </row>
    <row r="123" spans="1:7" s="65" customFormat="1">
      <c r="A123" s="92">
        <v>5425</v>
      </c>
      <c r="B123" s="65" t="s">
        <v>207</v>
      </c>
      <c r="C123" s="65" t="str">
        <f t="shared" si="6"/>
        <v>KGM Waldsolms-Brandoberndorf</v>
      </c>
      <c r="D123" s="81" t="str">
        <f t="shared" si="4"/>
        <v>5425</v>
      </c>
      <c r="E123" s="81" t="str">
        <f t="shared" si="5"/>
        <v>900115425</v>
      </c>
      <c r="F123" s="70" t="s">
        <v>193</v>
      </c>
      <c r="G123" s="65" t="s">
        <v>174</v>
      </c>
    </row>
    <row r="124" spans="1:7" s="65" customFormat="1">
      <c r="A124" s="92">
        <v>5426</v>
      </c>
      <c r="B124" s="65" t="s">
        <v>208</v>
      </c>
      <c r="C124" s="65" t="str">
        <f t="shared" si="6"/>
        <v>KGM Waldsolms-Weiperfelden</v>
      </c>
      <c r="D124" s="81" t="str">
        <f t="shared" si="4"/>
        <v>5426</v>
      </c>
      <c r="E124" s="81" t="str">
        <f t="shared" si="5"/>
        <v>900115426</v>
      </c>
      <c r="F124" s="70" t="s">
        <v>193</v>
      </c>
      <c r="G124" s="65" t="s">
        <v>174</v>
      </c>
    </row>
    <row r="125" spans="1:7" s="65" customFormat="1">
      <c r="A125" s="92">
        <v>5480</v>
      </c>
      <c r="B125" s="65" t="s">
        <v>209</v>
      </c>
      <c r="C125" s="65" t="str">
        <f t="shared" si="6"/>
        <v>GKG Heringen, Nauheim und Neesbach</v>
      </c>
      <c r="D125" s="81" t="str">
        <f t="shared" si="4"/>
        <v>5480</v>
      </c>
      <c r="E125" s="81" t="str">
        <f t="shared" si="5"/>
        <v>900115480</v>
      </c>
      <c r="F125" s="70">
        <v>900115498</v>
      </c>
      <c r="G125" s="65" t="s">
        <v>174</v>
      </c>
    </row>
    <row r="126" spans="1:7" s="65" customFormat="1">
      <c r="A126" s="92">
        <v>5498</v>
      </c>
      <c r="B126" s="93" t="s">
        <v>174</v>
      </c>
      <c r="C126" s="93" t="str">
        <f t="shared" si="6"/>
        <v>Dekanat an der Lahn</v>
      </c>
      <c r="D126" s="81" t="str">
        <f t="shared" si="4"/>
        <v>5498</v>
      </c>
      <c r="E126" s="81" t="str">
        <f t="shared" si="5"/>
        <v>900115498</v>
      </c>
      <c r="F126" s="81" t="s">
        <v>193</v>
      </c>
      <c r="G126" s="93" t="s">
        <v>174</v>
      </c>
    </row>
    <row r="127" spans="1:7" s="65" customFormat="1">
      <c r="A127" s="92">
        <v>9902</v>
      </c>
      <c r="B127" s="65" t="s">
        <v>210</v>
      </c>
      <c r="C127" s="65" t="str">
        <f t="shared" si="6"/>
        <v>KGM Battenfeld Stiftung</v>
      </c>
      <c r="D127" s="81" t="str">
        <f t="shared" si="4"/>
        <v>9902</v>
      </c>
      <c r="E127" s="81" t="str">
        <f t="shared" si="5"/>
        <v>900119902</v>
      </c>
      <c r="F127" s="70" t="s">
        <v>83</v>
      </c>
      <c r="G127" s="65" t="s">
        <v>84</v>
      </c>
    </row>
    <row r="128" spans="1:7" s="65" customFormat="1">
      <c r="A128" s="92">
        <v>9903</v>
      </c>
      <c r="B128" s="65" t="s">
        <v>211</v>
      </c>
      <c r="C128" s="65" t="str">
        <f>B128</f>
        <v>BoDeHen-Stiftung</v>
      </c>
      <c r="D128" s="81" t="str">
        <f t="shared" si="4"/>
        <v>9903</v>
      </c>
      <c r="E128" s="81" t="str">
        <f t="shared" si="5"/>
        <v>900119903</v>
      </c>
      <c r="F128" s="70" t="s">
        <v>83</v>
      </c>
      <c r="G128" s="65" t="s">
        <v>84</v>
      </c>
    </row>
    <row r="129" spans="1:7" s="65" customFormat="1">
      <c r="A129" s="92">
        <v>9904</v>
      </c>
      <c r="B129" s="65" t="s">
        <v>212</v>
      </c>
      <c r="C129" s="65" t="str">
        <f t="shared" si="6"/>
        <v>KGM Naunheim Stiftung</v>
      </c>
      <c r="D129" s="81" t="str">
        <f t="shared" si="4"/>
        <v>9904</v>
      </c>
      <c r="E129" s="81" t="str">
        <f t="shared" si="5"/>
        <v>900119904</v>
      </c>
      <c r="F129" s="70" t="s">
        <v>83</v>
      </c>
      <c r="G129" s="65" t="s">
        <v>84</v>
      </c>
    </row>
    <row r="130" spans="1:7" s="65" customFormat="1">
      <c r="A130" s="92">
        <v>9905</v>
      </c>
      <c r="B130" s="65" t="s">
        <v>213</v>
      </c>
      <c r="C130" s="65" t="str">
        <f t="shared" si="6"/>
        <v>KGM Obereisenhausen Stiftung</v>
      </c>
      <c r="D130" s="81" t="str">
        <f t="shared" ref="D130:D193" si="7">IF(LEN($A130)&lt;=4,LEFT(TEXT($A130,"0000"),4),LEFT(TEXT($A130,"000000"),4))</f>
        <v>9905</v>
      </c>
      <c r="E130" s="81" t="str">
        <f t="shared" ref="E130:E193" si="8">$M$1&amp;$D130</f>
        <v>900119905</v>
      </c>
      <c r="F130" s="70" t="s">
        <v>83</v>
      </c>
      <c r="G130" s="65" t="s">
        <v>84</v>
      </c>
    </row>
    <row r="131" spans="1:7" s="65" customFormat="1">
      <c r="A131" s="92">
        <v>9906</v>
      </c>
      <c r="B131" s="65" t="s">
        <v>214</v>
      </c>
      <c r="C131" s="65" t="str">
        <f t="shared" si="6"/>
        <v>KGM Weidenhausen Stiftung</v>
      </c>
      <c r="D131" s="81" t="str">
        <f t="shared" si="7"/>
        <v>9906</v>
      </c>
      <c r="E131" s="81" t="str">
        <f t="shared" si="8"/>
        <v>900119906</v>
      </c>
      <c r="F131" s="70" t="s">
        <v>83</v>
      </c>
      <c r="G131" s="65" t="s">
        <v>84</v>
      </c>
    </row>
    <row r="132" spans="1:7" s="65" customFormat="1">
      <c r="A132" s="92">
        <v>9907</v>
      </c>
      <c r="B132" s="65" t="s">
        <v>215</v>
      </c>
      <c r="C132" s="65" t="str">
        <f t="shared" si="6"/>
        <v>KGM Eibach Stiftung</v>
      </c>
      <c r="D132" s="81" t="str">
        <f t="shared" si="7"/>
        <v>9907</v>
      </c>
      <c r="E132" s="81" t="str">
        <f t="shared" si="8"/>
        <v>900119907</v>
      </c>
      <c r="F132" s="70" t="s">
        <v>128</v>
      </c>
      <c r="G132" s="65" t="s">
        <v>129</v>
      </c>
    </row>
    <row r="133" spans="1:7" s="65" customFormat="1">
      <c r="A133" s="92">
        <v>9908</v>
      </c>
      <c r="B133" s="65" t="s">
        <v>216</v>
      </c>
      <c r="C133" s="65" t="str">
        <f t="shared" si="6"/>
        <v>KGM Haiger Stiftung</v>
      </c>
      <c r="D133" s="81" t="str">
        <f t="shared" si="7"/>
        <v>9908</v>
      </c>
      <c r="E133" s="81" t="str">
        <f t="shared" si="8"/>
        <v>900119908</v>
      </c>
      <c r="F133" s="70" t="s">
        <v>128</v>
      </c>
      <c r="G133" s="65" t="s">
        <v>129</v>
      </c>
    </row>
    <row r="134" spans="1:7" s="65" customFormat="1">
      <c r="A134" s="92">
        <v>9909</v>
      </c>
      <c r="B134" s="65" t="s">
        <v>217</v>
      </c>
      <c r="C134" s="65" t="str">
        <f t="shared" si="6"/>
        <v>Dekanat an der Dill Stiftung</v>
      </c>
      <c r="D134" s="81" t="str">
        <f t="shared" si="7"/>
        <v>9909</v>
      </c>
      <c r="E134" s="81" t="str">
        <f t="shared" si="8"/>
        <v>900119909</v>
      </c>
      <c r="F134" s="70" t="s">
        <v>128</v>
      </c>
      <c r="G134" s="65" t="s">
        <v>129</v>
      </c>
    </row>
    <row r="135" spans="1:7" s="65" customFormat="1">
      <c r="A135" s="92">
        <v>9910</v>
      </c>
      <c r="B135" s="65" t="s">
        <v>218</v>
      </c>
      <c r="C135" s="65" t="str">
        <f t="shared" si="6"/>
        <v>KGM Herborn Stiftung</v>
      </c>
      <c r="D135" s="81" t="str">
        <f t="shared" si="7"/>
        <v>9910</v>
      </c>
      <c r="E135" s="81" t="str">
        <f t="shared" si="8"/>
        <v>900119910</v>
      </c>
      <c r="F135" s="70" t="s">
        <v>128</v>
      </c>
      <c r="G135" s="65" t="s">
        <v>129</v>
      </c>
    </row>
    <row r="136" spans="1:7" s="65" customFormat="1">
      <c r="A136" s="92">
        <v>9911</v>
      </c>
      <c r="B136" s="65" t="s">
        <v>219</v>
      </c>
      <c r="C136" s="65" t="s">
        <v>219</v>
      </c>
      <c r="D136" s="81" t="str">
        <f t="shared" si="7"/>
        <v>9911</v>
      </c>
      <c r="E136" s="81" t="str">
        <f t="shared" si="8"/>
        <v>900119911</v>
      </c>
      <c r="F136" s="70" t="s">
        <v>128</v>
      </c>
      <c r="G136" s="65" t="s">
        <v>129</v>
      </c>
    </row>
    <row r="137" spans="1:7" s="65" customFormat="1">
      <c r="A137" s="92">
        <v>9912</v>
      </c>
      <c r="B137" s="65" t="s">
        <v>220</v>
      </c>
      <c r="C137" s="65" t="str">
        <f t="shared" si="6"/>
        <v>KGM Laubuseschbach Stiftung</v>
      </c>
      <c r="D137" s="81" t="str">
        <f t="shared" si="7"/>
        <v>9912</v>
      </c>
      <c r="E137" s="81" t="str">
        <f t="shared" si="8"/>
        <v>900119912</v>
      </c>
      <c r="F137" s="70">
        <v>900115498</v>
      </c>
      <c r="G137" s="65" t="s">
        <v>174</v>
      </c>
    </row>
    <row r="138" spans="1:7" s="65" customFormat="1">
      <c r="A138" s="92">
        <v>9913</v>
      </c>
      <c r="B138" s="65" t="s">
        <v>221</v>
      </c>
      <c r="C138" s="65" t="str">
        <f t="shared" si="6"/>
        <v>KGM Limburg a.d.Lahn Stiftung</v>
      </c>
      <c r="D138" s="81" t="str">
        <f t="shared" si="7"/>
        <v>9913</v>
      </c>
      <c r="E138" s="81" t="str">
        <f t="shared" si="8"/>
        <v>900119913</v>
      </c>
      <c r="F138" s="70">
        <v>900115498</v>
      </c>
      <c r="G138" s="65" t="s">
        <v>174</v>
      </c>
    </row>
    <row r="139" spans="1:7" s="65" customFormat="1">
      <c r="A139" s="92">
        <v>9914</v>
      </c>
      <c r="B139" s="65" t="s">
        <v>222</v>
      </c>
      <c r="C139" s="65" t="str">
        <f t="shared" si="6"/>
        <v>KGM Essersh.-Bermbach Stiftung</v>
      </c>
      <c r="D139" s="81" t="str">
        <f t="shared" si="7"/>
        <v>9914</v>
      </c>
      <c r="E139" s="81" t="str">
        <f t="shared" si="8"/>
        <v>900119914</v>
      </c>
      <c r="F139" s="70" t="s">
        <v>193</v>
      </c>
      <c r="G139" s="65" t="s">
        <v>174</v>
      </c>
    </row>
    <row r="140" spans="1:7" s="65" customFormat="1">
      <c r="A140" s="92">
        <v>9915</v>
      </c>
      <c r="B140" s="65" t="s">
        <v>223</v>
      </c>
      <c r="C140" s="65" t="str">
        <f t="shared" si="6"/>
        <v>KGM Niedershausen Stiftung</v>
      </c>
      <c r="D140" s="81" t="str">
        <f t="shared" si="7"/>
        <v>9915</v>
      </c>
      <c r="E140" s="81" t="str">
        <f t="shared" si="8"/>
        <v>900119915</v>
      </c>
      <c r="F140" s="70" t="s">
        <v>193</v>
      </c>
      <c r="G140" s="65" t="s">
        <v>174</v>
      </c>
    </row>
    <row r="141" spans="1:7" s="65" customFormat="1">
      <c r="A141" s="92">
        <v>9916</v>
      </c>
      <c r="B141" s="65" t="s">
        <v>224</v>
      </c>
      <c r="C141" s="65" t="str">
        <f>B141</f>
        <v>Stiftung evangelisch in Weilburg</v>
      </c>
      <c r="D141" s="81" t="str">
        <f t="shared" si="7"/>
        <v>9916</v>
      </c>
      <c r="E141" s="81" t="str">
        <f t="shared" si="8"/>
        <v>900119916</v>
      </c>
      <c r="F141" s="70">
        <v>900115498</v>
      </c>
      <c r="G141" s="65" t="s">
        <v>174</v>
      </c>
    </row>
    <row r="142" spans="1:7" s="65" customFormat="1">
      <c r="A142" s="92">
        <v>9917</v>
      </c>
      <c r="B142" s="65" t="s">
        <v>225</v>
      </c>
      <c r="C142" s="65" t="str">
        <f>B142</f>
        <v>Ev. Stiftung Löhnberg-Selters-Drommershausen</v>
      </c>
      <c r="D142" s="81" t="str">
        <f t="shared" si="7"/>
        <v>9917</v>
      </c>
      <c r="E142" s="81" t="str">
        <f t="shared" si="8"/>
        <v>900119917</v>
      </c>
      <c r="F142" s="70">
        <v>900115498</v>
      </c>
      <c r="G142" s="65" t="s">
        <v>174</v>
      </c>
    </row>
    <row r="143" spans="1:7" s="65" customFormat="1">
      <c r="A143" s="94">
        <v>80401</v>
      </c>
      <c r="B143" s="93" t="s">
        <v>226</v>
      </c>
      <c r="C143" s="93" t="str">
        <f t="shared" ref="C143:C206" si="9">MID(B143,5,100)</f>
        <v>Kita Battenfeld</v>
      </c>
      <c r="D143" s="81" t="str">
        <f t="shared" si="7"/>
        <v>0804</v>
      </c>
      <c r="E143" s="81" t="str">
        <f t="shared" si="8"/>
        <v>900110804</v>
      </c>
      <c r="F143" s="81" t="s">
        <v>83</v>
      </c>
      <c r="G143" s="93" t="s">
        <v>84</v>
      </c>
    </row>
    <row r="144" spans="1:7" s="65" customFormat="1">
      <c r="A144" s="94">
        <v>80402</v>
      </c>
      <c r="B144" s="93" t="s">
        <v>227</v>
      </c>
      <c r="C144" s="93" t="str">
        <f t="shared" si="9"/>
        <v>Kita Rennertehausen</v>
      </c>
      <c r="D144" s="81" t="str">
        <f t="shared" si="7"/>
        <v>0804</v>
      </c>
      <c r="E144" s="81" t="str">
        <f t="shared" si="8"/>
        <v>900110804</v>
      </c>
      <c r="F144" s="81" t="s">
        <v>83</v>
      </c>
      <c r="G144" s="93" t="s">
        <v>84</v>
      </c>
    </row>
    <row r="145" spans="1:7" s="65" customFormat="1">
      <c r="A145" s="94">
        <v>80403</v>
      </c>
      <c r="B145" s="93" t="s">
        <v>228</v>
      </c>
      <c r="C145" s="93" t="str">
        <f t="shared" si="9"/>
        <v>Kita Allendorf/Eder</v>
      </c>
      <c r="D145" s="81" t="str">
        <f t="shared" si="7"/>
        <v>0804</v>
      </c>
      <c r="E145" s="81" t="str">
        <f t="shared" si="8"/>
        <v>900110804</v>
      </c>
      <c r="F145" s="81" t="s">
        <v>83</v>
      </c>
      <c r="G145" s="93" t="s">
        <v>84</v>
      </c>
    </row>
    <row r="146" spans="1:7" s="65" customFormat="1">
      <c r="A146" s="94">
        <v>80404</v>
      </c>
      <c r="B146" s="93" t="s">
        <v>229</v>
      </c>
      <c r="C146" s="93" t="str">
        <f t="shared" si="9"/>
        <v>Kita Battenberg</v>
      </c>
      <c r="D146" s="81" t="str">
        <f t="shared" si="7"/>
        <v>0804</v>
      </c>
      <c r="E146" s="81" t="str">
        <f t="shared" si="8"/>
        <v>900110804</v>
      </c>
      <c r="F146" s="81" t="s">
        <v>83</v>
      </c>
      <c r="G146" s="93" t="s">
        <v>84</v>
      </c>
    </row>
    <row r="147" spans="1:7" s="65" customFormat="1">
      <c r="A147" s="94">
        <v>80405</v>
      </c>
      <c r="B147" s="93" t="s">
        <v>230</v>
      </c>
      <c r="C147" s="93" t="str">
        <f t="shared" si="9"/>
        <v>Kita Dodenau</v>
      </c>
      <c r="D147" s="81" t="str">
        <f t="shared" si="7"/>
        <v>0804</v>
      </c>
      <c r="E147" s="81" t="str">
        <f t="shared" si="8"/>
        <v>900110804</v>
      </c>
      <c r="F147" s="81" t="s">
        <v>83</v>
      </c>
      <c r="G147" s="93" t="s">
        <v>84</v>
      </c>
    </row>
    <row r="148" spans="1:7" s="65" customFormat="1">
      <c r="A148" s="94">
        <v>80406</v>
      </c>
      <c r="B148" s="93" t="s">
        <v>231</v>
      </c>
      <c r="C148" s="93" t="str">
        <f t="shared" si="9"/>
        <v>Kita Oberasphe</v>
      </c>
      <c r="D148" s="81" t="str">
        <f t="shared" si="7"/>
        <v>0804</v>
      </c>
      <c r="E148" s="81" t="str">
        <f t="shared" si="8"/>
        <v>900110804</v>
      </c>
      <c r="F148" s="81" t="s">
        <v>83</v>
      </c>
      <c r="G148" s="93" t="s">
        <v>84</v>
      </c>
    </row>
    <row r="149" spans="1:7" s="65" customFormat="1">
      <c r="A149" s="94">
        <v>80407</v>
      </c>
      <c r="B149" s="93" t="s">
        <v>232</v>
      </c>
      <c r="C149" s="93" t="str">
        <f t="shared" si="9"/>
        <v>Kita Laisa</v>
      </c>
      <c r="D149" s="81" t="str">
        <f t="shared" si="7"/>
        <v>0804</v>
      </c>
      <c r="E149" s="81" t="str">
        <f t="shared" si="8"/>
        <v>900110804</v>
      </c>
      <c r="F149" s="81" t="s">
        <v>83</v>
      </c>
      <c r="G149" s="93" t="s">
        <v>84</v>
      </c>
    </row>
    <row r="150" spans="1:7" s="65" customFormat="1">
      <c r="A150" s="94">
        <v>80408</v>
      </c>
      <c r="B150" s="93" t="s">
        <v>233</v>
      </c>
      <c r="C150" s="93" t="str">
        <f t="shared" si="9"/>
        <v>Kita Bromskirchen</v>
      </c>
      <c r="D150" s="81" t="str">
        <f t="shared" si="7"/>
        <v>0804</v>
      </c>
      <c r="E150" s="81" t="str">
        <f t="shared" si="8"/>
        <v>900110804</v>
      </c>
      <c r="F150" s="81" t="s">
        <v>234</v>
      </c>
      <c r="G150" s="93" t="s">
        <v>84</v>
      </c>
    </row>
    <row r="151" spans="1:7" s="65" customFormat="1">
      <c r="A151" s="94">
        <v>81901</v>
      </c>
      <c r="B151" s="93" t="s">
        <v>235</v>
      </c>
      <c r="C151" s="93" t="str">
        <f t="shared" si="9"/>
        <v>Kita Oberdieten</v>
      </c>
      <c r="D151" s="81" t="str">
        <f t="shared" si="7"/>
        <v>0819</v>
      </c>
      <c r="E151" s="81" t="str">
        <f t="shared" si="8"/>
        <v>900110819</v>
      </c>
      <c r="F151" s="81" t="s">
        <v>83</v>
      </c>
      <c r="G151" s="93" t="s">
        <v>84</v>
      </c>
    </row>
    <row r="152" spans="1:7" s="65" customFormat="1">
      <c r="A152" s="94">
        <v>83201</v>
      </c>
      <c r="B152" s="93" t="s">
        <v>236</v>
      </c>
      <c r="C152" s="93" t="str">
        <f t="shared" si="9"/>
        <v>Kita Heidenest</v>
      </c>
      <c r="D152" s="81" t="str">
        <f t="shared" si="7"/>
        <v>0832</v>
      </c>
      <c r="E152" s="81" t="str">
        <f t="shared" si="8"/>
        <v>900110832</v>
      </c>
      <c r="F152" s="81" t="s">
        <v>83</v>
      </c>
      <c r="G152" s="93" t="s">
        <v>84</v>
      </c>
    </row>
    <row r="153" spans="1:7" s="65" customFormat="1">
      <c r="A153" s="94">
        <v>84901</v>
      </c>
      <c r="B153" s="65" t="s">
        <v>237</v>
      </c>
      <c r="C153" s="65" t="str">
        <f t="shared" si="9"/>
        <v>Kita Niedereisenhausen</v>
      </c>
      <c r="D153" s="81" t="str">
        <f t="shared" si="7"/>
        <v>0849</v>
      </c>
      <c r="E153" s="81" t="str">
        <f t="shared" si="8"/>
        <v>900110849</v>
      </c>
      <c r="F153" s="70" t="s">
        <v>83</v>
      </c>
      <c r="G153" s="65" t="s">
        <v>84</v>
      </c>
    </row>
    <row r="154" spans="1:7" s="65" customFormat="1">
      <c r="A154" s="94">
        <v>85001</v>
      </c>
      <c r="B154" s="65" t="s">
        <v>238</v>
      </c>
      <c r="C154" s="65" t="str">
        <f t="shared" si="9"/>
        <v>Kita Oberhörlen</v>
      </c>
      <c r="D154" s="81" t="str">
        <f t="shared" si="7"/>
        <v>0850</v>
      </c>
      <c r="E154" s="81" t="str">
        <f t="shared" si="8"/>
        <v>900110850</v>
      </c>
      <c r="F154" s="70" t="s">
        <v>83</v>
      </c>
      <c r="G154" s="65" t="s">
        <v>84</v>
      </c>
    </row>
    <row r="155" spans="1:7" s="65" customFormat="1">
      <c r="A155" s="94">
        <v>85301</v>
      </c>
      <c r="B155" s="65" t="s">
        <v>239</v>
      </c>
      <c r="C155" s="65" t="str">
        <f t="shared" si="9"/>
        <v>Kita Simmersbach</v>
      </c>
      <c r="D155" s="81" t="str">
        <f t="shared" si="7"/>
        <v>0853</v>
      </c>
      <c r="E155" s="81" t="str">
        <f t="shared" si="8"/>
        <v>900110853</v>
      </c>
      <c r="F155" s="70" t="s">
        <v>83</v>
      </c>
      <c r="G155" s="65" t="s">
        <v>84</v>
      </c>
    </row>
    <row r="156" spans="1:7" s="65" customFormat="1">
      <c r="A156" s="94">
        <v>89801</v>
      </c>
      <c r="B156" s="65" t="s">
        <v>240</v>
      </c>
      <c r="C156" s="65" t="str">
        <f t="shared" si="9"/>
        <v>Kita Kinder- u.Fam.Haus Maia</v>
      </c>
      <c r="D156" s="81" t="str">
        <f t="shared" si="7"/>
        <v>0898</v>
      </c>
      <c r="E156" s="81" t="str">
        <f t="shared" si="8"/>
        <v>900110898</v>
      </c>
      <c r="F156" s="70" t="s">
        <v>83</v>
      </c>
      <c r="G156" s="65" t="s">
        <v>84</v>
      </c>
    </row>
    <row r="157" spans="1:7" s="65" customFormat="1">
      <c r="A157" s="94">
        <v>89802</v>
      </c>
      <c r="B157" s="65" t="s">
        <v>241</v>
      </c>
      <c r="C157" s="65" t="str">
        <f t="shared" si="9"/>
        <v>Kita Vier Wände FZ Dautphetal</v>
      </c>
      <c r="D157" s="81" t="str">
        <f t="shared" si="7"/>
        <v>0898</v>
      </c>
      <c r="E157" s="81" t="str">
        <f t="shared" si="8"/>
        <v>900110898</v>
      </c>
      <c r="F157" s="70" t="s">
        <v>83</v>
      </c>
      <c r="G157" s="65" t="s">
        <v>84</v>
      </c>
    </row>
    <row r="158" spans="1:7" s="65" customFormat="1">
      <c r="A158" s="94">
        <v>89807</v>
      </c>
      <c r="B158" s="65" t="s">
        <v>242</v>
      </c>
      <c r="C158" s="65" t="str">
        <f t="shared" si="9"/>
        <v>Kita Biedenkopf</v>
      </c>
      <c r="D158" s="81" t="str">
        <f t="shared" si="7"/>
        <v>0898</v>
      </c>
      <c r="E158" s="81" t="str">
        <f t="shared" si="8"/>
        <v>900110898</v>
      </c>
      <c r="F158" s="70" t="s">
        <v>83</v>
      </c>
      <c r="G158" s="65" t="s">
        <v>84</v>
      </c>
    </row>
    <row r="159" spans="1:7" s="65" customFormat="1">
      <c r="A159" s="94">
        <v>89808</v>
      </c>
      <c r="B159" s="65" t="s">
        <v>243</v>
      </c>
      <c r="C159" s="65" t="str">
        <f t="shared" si="9"/>
        <v>Kita Breidenstein</v>
      </c>
      <c r="D159" s="81" t="str">
        <f t="shared" si="7"/>
        <v>0898</v>
      </c>
      <c r="E159" s="81" t="str">
        <f t="shared" si="8"/>
        <v>900110898</v>
      </c>
      <c r="F159" s="70" t="s">
        <v>83</v>
      </c>
      <c r="G159" s="65" t="s">
        <v>84</v>
      </c>
    </row>
    <row r="160" spans="1:7" s="65" customFormat="1">
      <c r="A160" s="94">
        <v>89809</v>
      </c>
      <c r="B160" s="65" t="s">
        <v>244</v>
      </c>
      <c r="C160" s="65" t="str">
        <f t="shared" si="9"/>
        <v>Kita Buchenau</v>
      </c>
      <c r="D160" s="81" t="str">
        <f t="shared" si="7"/>
        <v>0898</v>
      </c>
      <c r="E160" s="81" t="str">
        <f t="shared" si="8"/>
        <v>900110898</v>
      </c>
      <c r="F160" s="70" t="s">
        <v>83</v>
      </c>
      <c r="G160" s="65" t="s">
        <v>84</v>
      </c>
    </row>
    <row r="161" spans="1:7" s="65" customFormat="1">
      <c r="A161" s="94">
        <v>89810</v>
      </c>
      <c r="B161" s="65" t="s">
        <v>245</v>
      </c>
      <c r="C161" s="65" t="str">
        <f t="shared" si="9"/>
        <v>Kita Rothkehlchen</v>
      </c>
      <c r="D161" s="81" t="str">
        <f t="shared" si="7"/>
        <v>0898</v>
      </c>
      <c r="E161" s="81" t="str">
        <f t="shared" si="8"/>
        <v>900110898</v>
      </c>
      <c r="F161" s="70" t="s">
        <v>83</v>
      </c>
      <c r="G161" s="65" t="s">
        <v>84</v>
      </c>
    </row>
    <row r="162" spans="1:7" s="65" customFormat="1">
      <c r="A162" s="94">
        <v>89811</v>
      </c>
      <c r="B162" s="65" t="s">
        <v>246</v>
      </c>
      <c r="C162" s="65" t="str">
        <f t="shared" si="9"/>
        <v>Kita Engelbach</v>
      </c>
      <c r="D162" s="81" t="str">
        <f t="shared" si="7"/>
        <v>0898</v>
      </c>
      <c r="E162" s="81" t="str">
        <f t="shared" si="8"/>
        <v>900110898</v>
      </c>
      <c r="F162" s="70" t="s">
        <v>83</v>
      </c>
      <c r="G162" s="65" t="s">
        <v>84</v>
      </c>
    </row>
    <row r="163" spans="1:7" s="65" customFormat="1">
      <c r="A163" s="94">
        <v>89813</v>
      </c>
      <c r="B163" s="65" t="s">
        <v>247</v>
      </c>
      <c r="C163" s="65" t="str">
        <f t="shared" si="9"/>
        <v>Kita Kombach</v>
      </c>
      <c r="D163" s="81" t="str">
        <f t="shared" si="7"/>
        <v>0898</v>
      </c>
      <c r="E163" s="81" t="str">
        <f t="shared" si="8"/>
        <v>900110898</v>
      </c>
      <c r="F163" s="70" t="s">
        <v>83</v>
      </c>
      <c r="G163" s="65" t="s">
        <v>84</v>
      </c>
    </row>
    <row r="164" spans="1:7" s="65" customFormat="1">
      <c r="A164" s="94">
        <v>89817</v>
      </c>
      <c r="B164" s="93" t="s">
        <v>248</v>
      </c>
      <c r="C164" s="93" t="str">
        <f t="shared" si="9"/>
        <v>Kita Wallau</v>
      </c>
      <c r="D164" s="81" t="str">
        <f t="shared" si="7"/>
        <v>0898</v>
      </c>
      <c r="E164" s="81" t="str">
        <f t="shared" si="8"/>
        <v>900110898</v>
      </c>
      <c r="F164" s="81" t="s">
        <v>83</v>
      </c>
      <c r="G164" s="93" t="s">
        <v>84</v>
      </c>
    </row>
    <row r="165" spans="1:7" s="65" customFormat="1">
      <c r="A165" s="94">
        <v>89818</v>
      </c>
      <c r="B165" s="65" t="s">
        <v>249</v>
      </c>
      <c r="C165" s="65" t="str">
        <f t="shared" si="9"/>
        <v>Kita Wichernzwerge</v>
      </c>
      <c r="D165" s="81" t="str">
        <f t="shared" si="7"/>
        <v>0898</v>
      </c>
      <c r="E165" s="81" t="str">
        <f t="shared" si="8"/>
        <v>900110898</v>
      </c>
      <c r="F165" s="70" t="s">
        <v>83</v>
      </c>
      <c r="G165" s="65" t="s">
        <v>84</v>
      </c>
    </row>
    <row r="166" spans="1:7" s="65" customFormat="1">
      <c r="A166" s="94">
        <v>89820</v>
      </c>
      <c r="B166" s="65" t="s">
        <v>250</v>
      </c>
      <c r="C166" s="65" t="str">
        <f t="shared" si="9"/>
        <v>Kita Löwenzahn</v>
      </c>
      <c r="D166" s="81" t="str">
        <f t="shared" si="7"/>
        <v>0898</v>
      </c>
      <c r="E166" s="81" t="str">
        <f t="shared" si="8"/>
        <v>900110898</v>
      </c>
      <c r="F166" s="70" t="s">
        <v>83</v>
      </c>
      <c r="G166" s="65" t="s">
        <v>84</v>
      </c>
    </row>
    <row r="167" spans="1:7" s="65" customFormat="1">
      <c r="A167" s="94">
        <v>89821</v>
      </c>
      <c r="B167" s="93" t="s">
        <v>251</v>
      </c>
      <c r="C167" s="93" t="str">
        <f t="shared" si="9"/>
        <v>Kita Regenbogen</v>
      </c>
      <c r="D167" s="81" t="str">
        <f t="shared" si="7"/>
        <v>0898</v>
      </c>
      <c r="E167" s="81" t="str">
        <f t="shared" si="8"/>
        <v>900110898</v>
      </c>
      <c r="F167" s="81" t="s">
        <v>83</v>
      </c>
      <c r="G167" s="93" t="s">
        <v>84</v>
      </c>
    </row>
    <row r="168" spans="1:7" s="65" customFormat="1">
      <c r="A168" s="94">
        <v>89822</v>
      </c>
      <c r="B168" s="65" t="s">
        <v>252</v>
      </c>
      <c r="C168" s="65" t="str">
        <f t="shared" si="9"/>
        <v>Kita Gönnern</v>
      </c>
      <c r="D168" s="81" t="str">
        <f t="shared" si="7"/>
        <v>0898</v>
      </c>
      <c r="E168" s="81" t="str">
        <f t="shared" si="8"/>
        <v>900110898</v>
      </c>
      <c r="F168" s="70" t="s">
        <v>83</v>
      </c>
      <c r="G168" s="65" t="s">
        <v>84</v>
      </c>
    </row>
    <row r="169" spans="1:7" s="65" customFormat="1">
      <c r="A169" s="94">
        <v>89823</v>
      </c>
      <c r="B169" s="65" t="s">
        <v>253</v>
      </c>
      <c r="C169" s="65" t="str">
        <f t="shared" si="9"/>
        <v>Kita Senfkorn</v>
      </c>
      <c r="D169" s="81" t="str">
        <f t="shared" si="7"/>
        <v>0898</v>
      </c>
      <c r="E169" s="81" t="str">
        <f t="shared" si="8"/>
        <v>900110898</v>
      </c>
      <c r="F169" s="70" t="s">
        <v>83</v>
      </c>
      <c r="G169" s="65" t="s">
        <v>84</v>
      </c>
    </row>
    <row r="170" spans="1:7" s="65" customFormat="1">
      <c r="A170" s="94">
        <v>89824</v>
      </c>
      <c r="B170" s="93" t="s">
        <v>254</v>
      </c>
      <c r="C170" s="93" t="str">
        <f t="shared" si="9"/>
        <v>Kita Arche Noah</v>
      </c>
      <c r="D170" s="81" t="str">
        <f t="shared" si="7"/>
        <v>0898</v>
      </c>
      <c r="E170" s="81" t="str">
        <f t="shared" si="8"/>
        <v>900110898</v>
      </c>
      <c r="F170" s="81" t="s">
        <v>83</v>
      </c>
      <c r="G170" s="93" t="s">
        <v>84</v>
      </c>
    </row>
    <row r="171" spans="1:7" s="65" customFormat="1">
      <c r="A171" s="94">
        <v>89825</v>
      </c>
      <c r="B171" s="65" t="s">
        <v>255</v>
      </c>
      <c r="C171" s="65" t="str">
        <f t="shared" si="9"/>
        <v>Kita Mornshausen</v>
      </c>
      <c r="D171" s="81" t="str">
        <f t="shared" si="7"/>
        <v>0898</v>
      </c>
      <c r="E171" s="81" t="str">
        <f t="shared" si="8"/>
        <v>900110898</v>
      </c>
      <c r="F171" s="70" t="s">
        <v>83</v>
      </c>
      <c r="G171" s="65" t="s">
        <v>84</v>
      </c>
    </row>
    <row r="172" spans="1:7" s="65" customFormat="1">
      <c r="A172" s="94">
        <v>89829</v>
      </c>
      <c r="B172" s="65" t="s">
        <v>256</v>
      </c>
      <c r="C172" s="65" t="str">
        <f t="shared" si="9"/>
        <v>Kita Weidenhausen</v>
      </c>
      <c r="D172" s="81" t="str">
        <f t="shared" si="7"/>
        <v>0898</v>
      </c>
      <c r="E172" s="81" t="str">
        <f t="shared" si="8"/>
        <v>900110898</v>
      </c>
      <c r="F172" s="70" t="s">
        <v>83</v>
      </c>
      <c r="G172" s="65" t="s">
        <v>84</v>
      </c>
    </row>
    <row r="173" spans="1:7" s="65" customFormat="1">
      <c r="A173" s="94">
        <v>170201</v>
      </c>
      <c r="B173" s="65" t="s">
        <v>257</v>
      </c>
      <c r="C173" s="65" t="str">
        <f t="shared" si="9"/>
        <v>Kita Steckemännchen</v>
      </c>
      <c r="D173" s="81" t="str">
        <f t="shared" si="7"/>
        <v>1702</v>
      </c>
      <c r="E173" s="81" t="str">
        <f t="shared" si="8"/>
        <v>900111702</v>
      </c>
      <c r="F173" s="70" t="s">
        <v>128</v>
      </c>
      <c r="G173" s="65" t="s">
        <v>129</v>
      </c>
    </row>
    <row r="174" spans="1:7" s="65" customFormat="1">
      <c r="A174" s="94">
        <v>170401</v>
      </c>
      <c r="B174" s="65" t="s">
        <v>258</v>
      </c>
      <c r="C174" s="65" t="str">
        <f t="shared" si="9"/>
        <v>Kita Mittelfeld</v>
      </c>
      <c r="D174" s="81" t="str">
        <f t="shared" si="7"/>
        <v>1704</v>
      </c>
      <c r="E174" s="81" t="str">
        <f t="shared" si="8"/>
        <v>900111704</v>
      </c>
      <c r="F174" s="70" t="s">
        <v>128</v>
      </c>
      <c r="G174" s="65" t="s">
        <v>129</v>
      </c>
    </row>
    <row r="175" spans="1:7" s="65" customFormat="1">
      <c r="A175" s="94">
        <v>171001</v>
      </c>
      <c r="B175" s="65" t="s">
        <v>259</v>
      </c>
      <c r="C175" s="65" t="str">
        <f t="shared" si="9"/>
        <v>Kita Am Goldbach</v>
      </c>
      <c r="D175" s="81" t="str">
        <f t="shared" si="7"/>
        <v>1710</v>
      </c>
      <c r="E175" s="81" t="str">
        <f t="shared" si="8"/>
        <v>900111710</v>
      </c>
      <c r="F175" s="70" t="s">
        <v>128</v>
      </c>
      <c r="G175" s="65" t="s">
        <v>129</v>
      </c>
    </row>
    <row r="176" spans="1:7" s="65" customFormat="1">
      <c r="A176" s="94">
        <v>171002</v>
      </c>
      <c r="B176" s="65" t="s">
        <v>260</v>
      </c>
      <c r="C176" s="65" t="str">
        <f t="shared" si="9"/>
        <v>Kita Königskinder</v>
      </c>
      <c r="D176" s="81" t="str">
        <f t="shared" si="7"/>
        <v>1710</v>
      </c>
      <c r="E176" s="81" t="str">
        <f t="shared" si="8"/>
        <v>900111710</v>
      </c>
      <c r="F176" s="70" t="s">
        <v>128</v>
      </c>
      <c r="G176" s="65" t="s">
        <v>129</v>
      </c>
    </row>
    <row r="177" spans="1:7" s="65" customFormat="1">
      <c r="A177" s="94">
        <v>171901</v>
      </c>
      <c r="B177" s="65" t="s">
        <v>261</v>
      </c>
      <c r="C177" s="65" t="str">
        <f t="shared" si="9"/>
        <v>Kita Kleine Helden</v>
      </c>
      <c r="D177" s="81" t="str">
        <f t="shared" si="7"/>
        <v>1719</v>
      </c>
      <c r="E177" s="81" t="str">
        <f t="shared" si="8"/>
        <v>900111719</v>
      </c>
      <c r="F177" s="70" t="s">
        <v>128</v>
      </c>
      <c r="G177" s="65" t="s">
        <v>129</v>
      </c>
    </row>
    <row r="178" spans="1:7" s="65" customFormat="1">
      <c r="A178" s="94">
        <v>173201</v>
      </c>
      <c r="B178" s="65" t="s">
        <v>262</v>
      </c>
      <c r="C178" s="65" t="str">
        <f t="shared" si="9"/>
        <v>Kita Beilstein</v>
      </c>
      <c r="D178" s="81" t="str">
        <f t="shared" si="7"/>
        <v>1732</v>
      </c>
      <c r="E178" s="81" t="str">
        <f t="shared" si="8"/>
        <v>900111732</v>
      </c>
      <c r="F178" s="70" t="s">
        <v>128</v>
      </c>
      <c r="G178" s="65" t="s">
        <v>129</v>
      </c>
    </row>
    <row r="179" spans="1:7" s="65" customFormat="1">
      <c r="A179" s="94">
        <v>173502</v>
      </c>
      <c r="B179" s="65" t="s">
        <v>263</v>
      </c>
      <c r="C179" s="65" t="str">
        <f t="shared" si="9"/>
        <v>Kita Wäller Schatzkiste</v>
      </c>
      <c r="D179" s="81" t="str">
        <f t="shared" si="7"/>
        <v>1735</v>
      </c>
      <c r="E179" s="81" t="str">
        <f t="shared" si="8"/>
        <v>900111735</v>
      </c>
      <c r="F179" s="70" t="s">
        <v>128</v>
      </c>
      <c r="G179" s="65" t="s">
        <v>129</v>
      </c>
    </row>
    <row r="180" spans="1:7" s="65" customFormat="1">
      <c r="A180" s="94">
        <v>173503</v>
      </c>
      <c r="B180" s="65" t="s">
        <v>264</v>
      </c>
      <c r="C180" s="65" t="str">
        <f t="shared" si="9"/>
        <v>Kita Rother Rabennest</v>
      </c>
      <c r="D180" s="81" t="str">
        <f t="shared" si="7"/>
        <v>1735</v>
      </c>
      <c r="E180" s="81" t="str">
        <f t="shared" si="8"/>
        <v>900111735</v>
      </c>
      <c r="F180" s="70" t="s">
        <v>128</v>
      </c>
      <c r="G180" s="65" t="s">
        <v>129</v>
      </c>
    </row>
    <row r="181" spans="1:7" s="65" customFormat="1">
      <c r="A181" s="94">
        <v>173701</v>
      </c>
      <c r="B181" s="65" t="s">
        <v>265</v>
      </c>
      <c r="C181" s="65" t="str">
        <f t="shared" si="9"/>
        <v>Kita Herborn</v>
      </c>
      <c r="D181" s="81" t="str">
        <f t="shared" si="7"/>
        <v>1737</v>
      </c>
      <c r="E181" s="81" t="str">
        <f t="shared" si="8"/>
        <v>900111737</v>
      </c>
      <c r="F181" s="70" t="s">
        <v>128</v>
      </c>
      <c r="G181" s="65" t="s">
        <v>129</v>
      </c>
    </row>
    <row r="182" spans="1:7" s="65" customFormat="1">
      <c r="A182" s="94">
        <v>179804</v>
      </c>
      <c r="B182" s="65" t="s">
        <v>266</v>
      </c>
      <c r="C182" s="65" t="str">
        <f t="shared" si="9"/>
        <v>Kita Pusteblume</v>
      </c>
      <c r="D182" s="81" t="str">
        <f t="shared" si="7"/>
        <v>1798</v>
      </c>
      <c r="E182" s="81" t="str">
        <f t="shared" si="8"/>
        <v>900111798</v>
      </c>
      <c r="F182" s="70" t="s">
        <v>128</v>
      </c>
      <c r="G182" s="65" t="s">
        <v>129</v>
      </c>
    </row>
    <row r="183" spans="1:7" s="65" customFormat="1">
      <c r="A183" s="94">
        <v>179805</v>
      </c>
      <c r="B183" s="65" t="s">
        <v>267</v>
      </c>
      <c r="C183" s="65" t="str">
        <f t="shared" si="9"/>
        <v>Kita Panama</v>
      </c>
      <c r="D183" s="81" t="str">
        <f t="shared" si="7"/>
        <v>1798</v>
      </c>
      <c r="E183" s="81" t="str">
        <f t="shared" si="8"/>
        <v>900111798</v>
      </c>
      <c r="F183" s="70" t="s">
        <v>128</v>
      </c>
      <c r="G183" s="65" t="s">
        <v>129</v>
      </c>
    </row>
    <row r="184" spans="1:7" s="65" customFormat="1">
      <c r="A184" s="94">
        <v>179806</v>
      </c>
      <c r="B184" s="65" t="s">
        <v>268</v>
      </c>
      <c r="C184" s="65" t="str">
        <f t="shared" si="9"/>
        <v>Kita Ewersbach</v>
      </c>
      <c r="D184" s="81" t="str">
        <f t="shared" si="7"/>
        <v>1798</v>
      </c>
      <c r="E184" s="81" t="str">
        <f t="shared" si="8"/>
        <v>900111798</v>
      </c>
      <c r="F184" s="70" t="s">
        <v>128</v>
      </c>
      <c r="G184" s="65" t="s">
        <v>129</v>
      </c>
    </row>
    <row r="185" spans="1:7" s="65" customFormat="1">
      <c r="A185" s="94">
        <v>179807</v>
      </c>
      <c r="B185" s="65" t="s">
        <v>269</v>
      </c>
      <c r="C185" s="65" t="str">
        <f t="shared" si="9"/>
        <v>Kita Felsengrund Mandeln</v>
      </c>
      <c r="D185" s="81" t="str">
        <f t="shared" si="7"/>
        <v>1798</v>
      </c>
      <c r="E185" s="81" t="str">
        <f t="shared" si="8"/>
        <v>900111798</v>
      </c>
      <c r="F185" s="70" t="s">
        <v>128</v>
      </c>
      <c r="G185" s="65" t="s">
        <v>129</v>
      </c>
    </row>
    <row r="186" spans="1:7" s="65" customFormat="1">
      <c r="A186" s="94">
        <v>179808</v>
      </c>
      <c r="B186" s="65" t="s">
        <v>270</v>
      </c>
      <c r="C186" s="65" t="str">
        <f t="shared" si="9"/>
        <v>Kita Sonnenschein Rittershausen</v>
      </c>
      <c r="D186" s="81" t="str">
        <f t="shared" si="7"/>
        <v>1798</v>
      </c>
      <c r="E186" s="81" t="str">
        <f t="shared" si="8"/>
        <v>900111798</v>
      </c>
      <c r="F186" s="70" t="s">
        <v>128</v>
      </c>
      <c r="G186" s="65" t="s">
        <v>129</v>
      </c>
    </row>
    <row r="187" spans="1:7" s="65" customFormat="1">
      <c r="A187" s="94">
        <v>179809</v>
      </c>
      <c r="B187" s="65" t="s">
        <v>271</v>
      </c>
      <c r="C187" s="65" t="str">
        <f t="shared" si="9"/>
        <v>Kita Regenbogen Steinbrücken</v>
      </c>
      <c r="D187" s="81" t="str">
        <f t="shared" si="7"/>
        <v>1798</v>
      </c>
      <c r="E187" s="81" t="str">
        <f t="shared" si="8"/>
        <v>900111798</v>
      </c>
      <c r="F187" s="70" t="s">
        <v>128</v>
      </c>
      <c r="G187" s="65" t="s">
        <v>129</v>
      </c>
    </row>
    <row r="188" spans="1:7" s="65" customFormat="1">
      <c r="A188" s="94">
        <v>179812</v>
      </c>
      <c r="B188" s="65" t="s">
        <v>272</v>
      </c>
      <c r="C188" s="65" t="str">
        <f t="shared" si="9"/>
        <v>Kita Arche Noah - Hirzenhain</v>
      </c>
      <c r="D188" s="81" t="str">
        <f t="shared" si="7"/>
        <v>1798</v>
      </c>
      <c r="E188" s="81" t="str">
        <f t="shared" si="8"/>
        <v>900111798</v>
      </c>
      <c r="F188" s="70" t="s">
        <v>128</v>
      </c>
      <c r="G188" s="65" t="s">
        <v>129</v>
      </c>
    </row>
    <row r="189" spans="1:7" s="65" customFormat="1">
      <c r="A189" s="94">
        <v>179813</v>
      </c>
      <c r="B189" s="65" t="s">
        <v>273</v>
      </c>
      <c r="C189" s="65" t="str">
        <f t="shared" si="9"/>
        <v>Kita Raupe Nimmersatt H-Bahnh.</v>
      </c>
      <c r="D189" s="81" t="str">
        <f t="shared" si="7"/>
        <v>1798</v>
      </c>
      <c r="E189" s="81" t="str">
        <f t="shared" si="8"/>
        <v>900111798</v>
      </c>
      <c r="F189" s="70" t="s">
        <v>128</v>
      </c>
      <c r="G189" s="65" t="s">
        <v>129</v>
      </c>
    </row>
    <row r="190" spans="1:7" s="65" customFormat="1">
      <c r="A190" s="94">
        <v>179814</v>
      </c>
      <c r="B190" s="93" t="s">
        <v>274</v>
      </c>
      <c r="C190" s="93" t="str">
        <f t="shared" si="9"/>
        <v>Kita Weidelbach</v>
      </c>
      <c r="D190" s="81" t="str">
        <f t="shared" si="7"/>
        <v>1798</v>
      </c>
      <c r="E190" s="81" t="str">
        <f t="shared" si="8"/>
        <v>900111798</v>
      </c>
      <c r="F190" s="81" t="s">
        <v>128</v>
      </c>
      <c r="G190" s="93" t="s">
        <v>129</v>
      </c>
    </row>
    <row r="191" spans="1:7" s="65" customFormat="1">
      <c r="A191" s="94">
        <v>179815</v>
      </c>
      <c r="B191" s="65" t="s">
        <v>275</v>
      </c>
      <c r="C191" s="65" t="str">
        <f t="shared" si="9"/>
        <v>Kita Oberscheld</v>
      </c>
      <c r="D191" s="81" t="str">
        <f t="shared" si="7"/>
        <v>1798</v>
      </c>
      <c r="E191" s="81" t="str">
        <f t="shared" si="8"/>
        <v>900111798</v>
      </c>
      <c r="F191" s="70" t="s">
        <v>128</v>
      </c>
      <c r="G191" s="65" t="s">
        <v>129</v>
      </c>
    </row>
    <row r="192" spans="1:7" s="65" customFormat="1">
      <c r="A192" s="94">
        <v>179817</v>
      </c>
      <c r="B192" s="65" t="s">
        <v>276</v>
      </c>
      <c r="C192" s="65" t="str">
        <f t="shared" si="9"/>
        <v>Kita Meisennest</v>
      </c>
      <c r="D192" s="81" t="str">
        <f t="shared" si="7"/>
        <v>1798</v>
      </c>
      <c r="E192" s="81" t="str">
        <f t="shared" si="8"/>
        <v>900111798</v>
      </c>
      <c r="F192" s="70" t="s">
        <v>128</v>
      </c>
      <c r="G192" s="65" t="s">
        <v>129</v>
      </c>
    </row>
    <row r="193" spans="1:7" s="65" customFormat="1">
      <c r="A193" s="94">
        <v>179818</v>
      </c>
      <c r="B193" s="65" t="s">
        <v>277</v>
      </c>
      <c r="C193" s="65" t="str">
        <f t="shared" si="9"/>
        <v>Kita Ballersbach</v>
      </c>
      <c r="D193" s="81" t="str">
        <f t="shared" si="7"/>
        <v>1798</v>
      </c>
      <c r="E193" s="81" t="str">
        <f t="shared" si="8"/>
        <v>900111798</v>
      </c>
      <c r="F193" s="70" t="s">
        <v>128</v>
      </c>
      <c r="G193" s="65" t="s">
        <v>129</v>
      </c>
    </row>
    <row r="194" spans="1:7" s="65" customFormat="1">
      <c r="A194" s="94">
        <v>179820</v>
      </c>
      <c r="B194" s="65" t="s">
        <v>278</v>
      </c>
      <c r="C194" s="65" t="str">
        <f t="shared" si="9"/>
        <v>Kita Bicken</v>
      </c>
      <c r="D194" s="81" t="str">
        <f t="shared" ref="D194:D218" si="10">IF(LEN($A194)&lt;=4,LEFT(TEXT($A194,"0000"),4),LEFT(TEXT($A194,"000000"),4))</f>
        <v>1798</v>
      </c>
      <c r="E194" s="81" t="str">
        <f t="shared" ref="E194:E218" si="11">$M$1&amp;$D194</f>
        <v>900111798</v>
      </c>
      <c r="F194" s="70" t="s">
        <v>128</v>
      </c>
      <c r="G194" s="65" t="s">
        <v>129</v>
      </c>
    </row>
    <row r="195" spans="1:7" s="65" customFormat="1">
      <c r="A195" s="94">
        <v>179821</v>
      </c>
      <c r="B195" s="65" t="s">
        <v>279</v>
      </c>
      <c r="C195" s="65" t="str">
        <f t="shared" si="9"/>
        <v>Kita Breitscheid</v>
      </c>
      <c r="D195" s="81" t="str">
        <f t="shared" si="10"/>
        <v>1798</v>
      </c>
      <c r="E195" s="81" t="str">
        <f t="shared" si="11"/>
        <v>900111798</v>
      </c>
      <c r="F195" s="70" t="s">
        <v>128</v>
      </c>
      <c r="G195" s="65" t="s">
        <v>129</v>
      </c>
    </row>
    <row r="196" spans="1:7" s="65" customFormat="1">
      <c r="A196" s="94">
        <v>179822</v>
      </c>
      <c r="B196" s="65" t="s">
        <v>280</v>
      </c>
      <c r="C196" s="65" t="str">
        <f t="shared" si="9"/>
        <v>Kita Arche Noah - Driedorf</v>
      </c>
      <c r="D196" s="81" t="str">
        <f t="shared" si="10"/>
        <v>1798</v>
      </c>
      <c r="E196" s="81" t="str">
        <f t="shared" si="11"/>
        <v>900111798</v>
      </c>
      <c r="F196" s="70" t="s">
        <v>128</v>
      </c>
      <c r="G196" s="65" t="s">
        <v>129</v>
      </c>
    </row>
    <row r="197" spans="1:7" s="65" customFormat="1">
      <c r="A197" s="94">
        <v>179825</v>
      </c>
      <c r="B197" s="65" t="s">
        <v>281</v>
      </c>
      <c r="C197" s="65" t="str">
        <f t="shared" si="9"/>
        <v>Kita Fleisbach</v>
      </c>
      <c r="D197" s="81" t="str">
        <f t="shared" si="10"/>
        <v>1798</v>
      </c>
      <c r="E197" s="81" t="str">
        <f t="shared" si="11"/>
        <v>900111798</v>
      </c>
      <c r="F197" s="70" t="s">
        <v>128</v>
      </c>
      <c r="G197" s="65" t="s">
        <v>129</v>
      </c>
    </row>
    <row r="198" spans="1:7" s="65" customFormat="1">
      <c r="A198" s="94">
        <v>179827</v>
      </c>
      <c r="B198" s="65" t="s">
        <v>282</v>
      </c>
      <c r="C198" s="65" t="str">
        <f t="shared" si="9"/>
        <v>Kita Schatzkiste Hörbach</v>
      </c>
      <c r="D198" s="81" t="str">
        <f t="shared" si="10"/>
        <v>1798</v>
      </c>
      <c r="E198" s="81" t="str">
        <f t="shared" si="11"/>
        <v>900111798</v>
      </c>
      <c r="F198" s="70" t="s">
        <v>128</v>
      </c>
      <c r="G198" s="65" t="s">
        <v>129</v>
      </c>
    </row>
    <row r="199" spans="1:7" s="65" customFormat="1">
      <c r="A199" s="94">
        <v>179828</v>
      </c>
      <c r="B199" s="65" t="s">
        <v>283</v>
      </c>
      <c r="C199" s="65" t="str">
        <f t="shared" si="9"/>
        <v>Kita Offenbach</v>
      </c>
      <c r="D199" s="81" t="str">
        <f t="shared" si="10"/>
        <v>1798</v>
      </c>
      <c r="E199" s="81" t="str">
        <f t="shared" si="11"/>
        <v>900111798</v>
      </c>
      <c r="F199" s="70" t="s">
        <v>128</v>
      </c>
      <c r="G199" s="65" t="s">
        <v>129</v>
      </c>
    </row>
    <row r="200" spans="1:7" s="65" customFormat="1">
      <c r="A200" s="94">
        <v>179829</v>
      </c>
      <c r="B200" s="65" t="s">
        <v>284</v>
      </c>
      <c r="C200" s="65" t="str">
        <f t="shared" si="9"/>
        <v>Kita Schönbach</v>
      </c>
      <c r="D200" s="81" t="str">
        <f t="shared" si="10"/>
        <v>1798</v>
      </c>
      <c r="E200" s="81" t="str">
        <f t="shared" si="11"/>
        <v>900111798</v>
      </c>
      <c r="F200" s="70" t="s">
        <v>128</v>
      </c>
      <c r="G200" s="65" t="s">
        <v>129</v>
      </c>
    </row>
    <row r="201" spans="1:7" s="65" customFormat="1">
      <c r="A201" s="94">
        <v>179830</v>
      </c>
      <c r="B201" s="65" t="s">
        <v>285</v>
      </c>
      <c r="C201" s="65" t="str">
        <f t="shared" si="9"/>
        <v>Kita Villa Kunterbunt Sinn</v>
      </c>
      <c r="D201" s="81" t="str">
        <f t="shared" si="10"/>
        <v>1798</v>
      </c>
      <c r="E201" s="81" t="str">
        <f t="shared" si="11"/>
        <v>900111798</v>
      </c>
      <c r="F201" s="70" t="s">
        <v>128</v>
      </c>
      <c r="G201" s="65" t="s">
        <v>129</v>
      </c>
    </row>
    <row r="202" spans="1:7" s="65" customFormat="1">
      <c r="A202" s="94">
        <v>490401</v>
      </c>
      <c r="B202" s="93" t="s">
        <v>286</v>
      </c>
      <c r="C202" s="93" t="str">
        <f t="shared" si="9"/>
        <v>Kita Dauborn</v>
      </c>
      <c r="D202" s="81" t="str">
        <f t="shared" si="10"/>
        <v>4904</v>
      </c>
      <c r="E202" s="81" t="str">
        <f t="shared" si="11"/>
        <v>900114904</v>
      </c>
      <c r="F202" s="81">
        <v>900115498</v>
      </c>
      <c r="G202" s="93" t="s">
        <v>174</v>
      </c>
    </row>
    <row r="203" spans="1:7" s="65" customFormat="1">
      <c r="A203" s="94">
        <v>490601</v>
      </c>
      <c r="B203" s="93" t="s">
        <v>287</v>
      </c>
      <c r="C203" s="93" t="str">
        <f t="shared" si="9"/>
        <v>Kita Sternenland</v>
      </c>
      <c r="D203" s="81" t="str">
        <f t="shared" si="10"/>
        <v>4906</v>
      </c>
      <c r="E203" s="81" t="str">
        <f t="shared" si="11"/>
        <v>900114906</v>
      </c>
      <c r="F203" s="81">
        <v>900115498</v>
      </c>
      <c r="G203" s="93" t="s">
        <v>174</v>
      </c>
    </row>
    <row r="204" spans="1:7" s="65" customFormat="1">
      <c r="A204" s="94">
        <v>491101</v>
      </c>
      <c r="B204" s="93" t="s">
        <v>288</v>
      </c>
      <c r="C204" s="93" t="str">
        <f t="shared" si="9"/>
        <v>Kita Blumenrod</v>
      </c>
      <c r="D204" s="81" t="str">
        <f t="shared" si="10"/>
        <v>4911</v>
      </c>
      <c r="E204" s="81" t="str">
        <f t="shared" si="11"/>
        <v>900114911</v>
      </c>
      <c r="F204" s="81">
        <v>900115498</v>
      </c>
      <c r="G204" s="93" t="s">
        <v>174</v>
      </c>
    </row>
    <row r="205" spans="1:7" s="65" customFormat="1">
      <c r="A205" s="94">
        <v>491102</v>
      </c>
      <c r="B205" s="93" t="s">
        <v>289</v>
      </c>
      <c r="C205" s="93" t="str">
        <f t="shared" si="9"/>
        <v>Kita Am Schafsberg</v>
      </c>
      <c r="D205" s="81" t="str">
        <f t="shared" si="10"/>
        <v>4911</v>
      </c>
      <c r="E205" s="81" t="str">
        <f t="shared" si="11"/>
        <v>900114911</v>
      </c>
      <c r="F205" s="81">
        <v>900115498</v>
      </c>
      <c r="G205" s="93" t="s">
        <v>174</v>
      </c>
    </row>
    <row r="206" spans="1:7" s="65" customFormat="1">
      <c r="A206" s="94">
        <v>492001</v>
      </c>
      <c r="B206" s="93" t="s">
        <v>254</v>
      </c>
      <c r="C206" s="93" t="str">
        <f t="shared" si="9"/>
        <v>Kita Arche Noah</v>
      </c>
      <c r="D206" s="81" t="str">
        <f t="shared" si="10"/>
        <v>4920</v>
      </c>
      <c r="E206" s="81" t="str">
        <f t="shared" si="11"/>
        <v>900114920</v>
      </c>
      <c r="F206" s="81">
        <v>900115498</v>
      </c>
      <c r="G206" s="93" t="s">
        <v>174</v>
      </c>
    </row>
    <row r="207" spans="1:7" s="65" customFormat="1">
      <c r="A207" s="94">
        <v>549802</v>
      </c>
      <c r="B207" s="93" t="s">
        <v>290</v>
      </c>
      <c r="C207" s="93" t="str">
        <f t="shared" ref="C207:C218" si="12">MID(B207,5,100)</f>
        <v>Kita Theod.-Fliedner Hadamar</v>
      </c>
      <c r="D207" s="81" t="str">
        <f t="shared" si="10"/>
        <v>5498</v>
      </c>
      <c r="E207" s="81" t="str">
        <f t="shared" si="11"/>
        <v>900115498</v>
      </c>
      <c r="F207" s="81">
        <v>900115498</v>
      </c>
      <c r="G207" s="93" t="s">
        <v>174</v>
      </c>
    </row>
    <row r="208" spans="1:7" s="65" customFormat="1">
      <c r="A208" s="94">
        <v>549804</v>
      </c>
      <c r="B208" s="93" t="s">
        <v>291</v>
      </c>
      <c r="C208" s="93" t="str">
        <f t="shared" si="12"/>
        <v>Kita Sonnenschein Laubuseschbach</v>
      </c>
      <c r="D208" s="81" t="str">
        <f t="shared" si="10"/>
        <v>5498</v>
      </c>
      <c r="E208" s="81" t="str">
        <f t="shared" si="11"/>
        <v>900115498</v>
      </c>
      <c r="F208" s="81">
        <v>900115498</v>
      </c>
      <c r="G208" s="93" t="s">
        <v>174</v>
      </c>
    </row>
    <row r="209" spans="1:7" s="65" customFormat="1">
      <c r="A209" s="94">
        <v>549807</v>
      </c>
      <c r="B209" s="93" t="s">
        <v>292</v>
      </c>
      <c r="C209" s="93" t="str">
        <f t="shared" si="12"/>
        <v>Kita Mensfelden</v>
      </c>
      <c r="D209" s="81" t="str">
        <f t="shared" si="10"/>
        <v>5498</v>
      </c>
      <c r="E209" s="81" t="str">
        <f t="shared" si="11"/>
        <v>900115498</v>
      </c>
      <c r="F209" s="81">
        <v>900115498</v>
      </c>
      <c r="G209" s="93" t="s">
        <v>174</v>
      </c>
    </row>
    <row r="210" spans="1:7" s="65" customFormat="1">
      <c r="A210" s="94">
        <v>549808</v>
      </c>
      <c r="B210" s="93" t="s">
        <v>293</v>
      </c>
      <c r="C210" s="93" t="str">
        <f t="shared" si="12"/>
        <v>Kita Unterm Regenbogen Linter</v>
      </c>
      <c r="D210" s="81" t="str">
        <f t="shared" si="10"/>
        <v>5498</v>
      </c>
      <c r="E210" s="81" t="str">
        <f t="shared" si="11"/>
        <v>900115498</v>
      </c>
      <c r="F210" s="81">
        <v>900115498</v>
      </c>
      <c r="G210" s="93" t="s">
        <v>174</v>
      </c>
    </row>
    <row r="211" spans="1:7" s="65" customFormat="1">
      <c r="A211" s="94">
        <v>549809</v>
      </c>
      <c r="B211" s="93" t="s">
        <v>294</v>
      </c>
      <c r="C211" s="93" t="str">
        <f t="shared" si="12"/>
        <v>Kita Unterm Regenbogen Münster</v>
      </c>
      <c r="D211" s="81" t="str">
        <f t="shared" si="10"/>
        <v>5498</v>
      </c>
      <c r="E211" s="81" t="str">
        <f t="shared" si="11"/>
        <v>900115498</v>
      </c>
      <c r="F211" s="81">
        <v>900115498</v>
      </c>
      <c r="G211" s="93" t="s">
        <v>174</v>
      </c>
    </row>
    <row r="212" spans="1:7" s="65" customFormat="1">
      <c r="A212" s="94">
        <v>549810</v>
      </c>
      <c r="B212" s="93" t="s">
        <v>295</v>
      </c>
      <c r="C212" s="93" t="str">
        <f t="shared" si="12"/>
        <v>Kita Pusteblume Runkel</v>
      </c>
      <c r="D212" s="81" t="str">
        <f t="shared" si="10"/>
        <v>5498</v>
      </c>
      <c r="E212" s="81" t="str">
        <f t="shared" si="11"/>
        <v>900115498</v>
      </c>
      <c r="F212" s="81">
        <v>900115498</v>
      </c>
      <c r="G212" s="93" t="s">
        <v>174</v>
      </c>
    </row>
    <row r="213" spans="1:7" s="65" customFormat="1">
      <c r="A213" s="94">
        <v>549812</v>
      </c>
      <c r="B213" s="93" t="s">
        <v>296</v>
      </c>
      <c r="C213" s="93" t="str">
        <f t="shared" si="12"/>
        <v>Kita Rappelkiste Gräveneck</v>
      </c>
      <c r="D213" s="81" t="str">
        <f t="shared" si="10"/>
        <v>5498</v>
      </c>
      <c r="E213" s="81" t="str">
        <f t="shared" si="11"/>
        <v>900115498</v>
      </c>
      <c r="F213" s="81">
        <v>900115498</v>
      </c>
      <c r="G213" s="93" t="s">
        <v>174</v>
      </c>
    </row>
    <row r="214" spans="1:7" s="65" customFormat="1">
      <c r="A214" s="94">
        <v>549813</v>
      </c>
      <c r="B214" s="93" t="s">
        <v>297</v>
      </c>
      <c r="C214" s="93" t="str">
        <f t="shared" si="12"/>
        <v>Kita Philippstein</v>
      </c>
      <c r="D214" s="81" t="str">
        <f t="shared" si="10"/>
        <v>5498</v>
      </c>
      <c r="E214" s="81" t="str">
        <f t="shared" si="11"/>
        <v>900115498</v>
      </c>
      <c r="F214" s="81">
        <v>900115498</v>
      </c>
      <c r="G214" s="93" t="s">
        <v>174</v>
      </c>
    </row>
    <row r="215" spans="1:7" s="65" customFormat="1">
      <c r="A215" s="94">
        <v>549814</v>
      </c>
      <c r="B215" s="93" t="s">
        <v>298</v>
      </c>
      <c r="C215" s="93" t="str">
        <f t="shared" si="12"/>
        <v>Kita WBG Mittendrin</v>
      </c>
      <c r="D215" s="81" t="str">
        <f t="shared" si="10"/>
        <v>5498</v>
      </c>
      <c r="E215" s="81" t="str">
        <f t="shared" si="11"/>
        <v>900115498</v>
      </c>
      <c r="F215" s="81">
        <v>900115498</v>
      </c>
      <c r="G215" s="93" t="s">
        <v>174</v>
      </c>
    </row>
    <row r="216" spans="1:7" s="65" customFormat="1">
      <c r="A216" s="94">
        <v>549815</v>
      </c>
      <c r="B216" s="93" t="s">
        <v>299</v>
      </c>
      <c r="C216" s="93" t="str">
        <f t="shared" si="12"/>
        <v>Kita WBG Nestwärme</v>
      </c>
      <c r="D216" s="81" t="str">
        <f t="shared" si="10"/>
        <v>5498</v>
      </c>
      <c r="E216" s="81" t="str">
        <f t="shared" si="11"/>
        <v>900115498</v>
      </c>
      <c r="F216" s="81">
        <v>900115498</v>
      </c>
      <c r="G216" s="93" t="s">
        <v>174</v>
      </c>
    </row>
    <row r="217" spans="1:7" s="65" customFormat="1">
      <c r="A217" s="94">
        <v>549816</v>
      </c>
      <c r="B217" s="93" t="s">
        <v>300</v>
      </c>
      <c r="C217" s="93" t="str">
        <f t="shared" si="12"/>
        <v>Kita Regenbogenland</v>
      </c>
      <c r="D217" s="81" t="str">
        <f t="shared" si="10"/>
        <v>5498</v>
      </c>
      <c r="E217" s="81" t="str">
        <f t="shared" si="11"/>
        <v>900115498</v>
      </c>
      <c r="F217" s="81">
        <v>900115498</v>
      </c>
      <c r="G217" s="93" t="s">
        <v>174</v>
      </c>
    </row>
    <row r="218" spans="1:7" s="65" customFormat="1">
      <c r="A218" s="94">
        <v>549817</v>
      </c>
      <c r="B218" s="93" t="s">
        <v>301</v>
      </c>
      <c r="C218" s="93" t="str">
        <f t="shared" si="12"/>
        <v>Kita Arche Noah Weinbach</v>
      </c>
      <c r="D218" s="81" t="str">
        <f t="shared" si="10"/>
        <v>5498</v>
      </c>
      <c r="E218" s="81" t="str">
        <f t="shared" si="11"/>
        <v>900115498</v>
      </c>
      <c r="F218" s="81">
        <v>900115498</v>
      </c>
      <c r="G218" s="93" t="s">
        <v>174</v>
      </c>
    </row>
    <row r="219" spans="1:7" s="65" customFormat="1">
      <c r="A219" s="84"/>
      <c r="B219" s="83"/>
      <c r="D219" s="81"/>
      <c r="E219" s="81"/>
      <c r="F219" s="70"/>
      <c r="G219" s="83"/>
    </row>
    <row r="220" spans="1:7" s="65" customFormat="1">
      <c r="A220" s="84"/>
      <c r="B220" s="83"/>
      <c r="D220" s="81"/>
      <c r="E220" s="81"/>
      <c r="F220" s="70"/>
      <c r="G220" s="83"/>
    </row>
    <row r="221" spans="1:7" s="65" customFormat="1">
      <c r="A221" s="84"/>
      <c r="B221" s="83"/>
      <c r="D221" s="81"/>
      <c r="E221" s="81"/>
      <c r="F221" s="70"/>
      <c r="G221" s="83"/>
    </row>
    <row r="222" spans="1:7" s="65" customFormat="1">
      <c r="A222" s="84"/>
      <c r="B222" s="83"/>
      <c r="D222" s="81"/>
      <c r="E222" s="81"/>
      <c r="F222" s="70"/>
      <c r="G222" s="83"/>
    </row>
    <row r="223" spans="1:7" s="65" customFormat="1">
      <c r="A223" s="84"/>
      <c r="B223" s="83"/>
      <c r="D223" s="81"/>
      <c r="E223" s="81"/>
      <c r="F223" s="70"/>
      <c r="G223" s="83"/>
    </row>
    <row r="224" spans="1:7" s="65" customFormat="1">
      <c r="A224" s="84"/>
      <c r="B224" s="83"/>
      <c r="D224" s="81"/>
      <c r="E224" s="81"/>
      <c r="F224" s="70"/>
      <c r="G224" s="83"/>
    </row>
    <row r="225" spans="1:7" s="65" customFormat="1">
      <c r="A225" s="84"/>
      <c r="B225" s="83"/>
      <c r="D225" s="81"/>
      <c r="E225" s="81"/>
      <c r="F225" s="70"/>
      <c r="G225" s="83"/>
    </row>
    <row r="226" spans="1:7" s="65" customFormat="1">
      <c r="A226" s="84"/>
      <c r="B226" s="83"/>
      <c r="D226" s="81"/>
      <c r="E226" s="81"/>
      <c r="F226" s="70"/>
      <c r="G226" s="83"/>
    </row>
    <row r="227" spans="1:7" s="65" customFormat="1">
      <c r="A227" s="84"/>
      <c r="B227" s="83"/>
      <c r="D227" s="81"/>
      <c r="E227" s="81"/>
      <c r="F227" s="70"/>
      <c r="G227" s="83"/>
    </row>
    <row r="228" spans="1:7" s="65" customFormat="1">
      <c r="A228" s="84"/>
      <c r="B228" s="83"/>
      <c r="D228" s="81"/>
      <c r="E228" s="81"/>
      <c r="F228" s="70"/>
      <c r="G228" s="83"/>
    </row>
    <row r="229" spans="1:7" s="65" customFormat="1">
      <c r="A229" s="84"/>
      <c r="B229" s="83"/>
      <c r="D229" s="81"/>
      <c r="E229" s="81"/>
      <c r="F229" s="70"/>
      <c r="G229" s="83"/>
    </row>
    <row r="230" spans="1:7" s="65" customFormat="1">
      <c r="A230" s="84"/>
      <c r="B230" s="83"/>
      <c r="D230" s="81"/>
      <c r="E230" s="81"/>
      <c r="F230" s="70"/>
      <c r="G230" s="83"/>
    </row>
    <row r="231" spans="1:7" s="65" customFormat="1">
      <c r="A231" s="84"/>
      <c r="B231" s="83"/>
      <c r="D231" s="81"/>
      <c r="E231" s="81"/>
      <c r="F231" s="70"/>
      <c r="G231" s="83"/>
    </row>
    <row r="232" spans="1:7" s="65" customFormat="1">
      <c r="A232" s="84"/>
      <c r="B232" s="83"/>
      <c r="D232" s="81"/>
      <c r="E232" s="81"/>
      <c r="F232" s="70"/>
      <c r="G232" s="83"/>
    </row>
    <row r="233" spans="1:7" s="65" customFormat="1">
      <c r="A233" s="84"/>
      <c r="B233" s="83"/>
      <c r="D233" s="81"/>
      <c r="E233" s="81"/>
      <c r="F233" s="70"/>
      <c r="G233" s="83"/>
    </row>
    <row r="234" spans="1:7" s="65" customFormat="1">
      <c r="A234" s="84"/>
      <c r="B234" s="83"/>
      <c r="D234" s="81"/>
      <c r="E234" s="81"/>
      <c r="F234" s="70"/>
      <c r="G234" s="83"/>
    </row>
    <row r="235" spans="1:7" s="65" customFormat="1">
      <c r="A235" s="84"/>
      <c r="B235" s="83"/>
      <c r="D235" s="81"/>
      <c r="E235" s="81"/>
      <c r="F235" s="70"/>
      <c r="G235" s="83"/>
    </row>
    <row r="236" spans="1:7" s="65" customFormat="1">
      <c r="A236" s="84"/>
      <c r="B236" s="83"/>
      <c r="D236" s="81"/>
      <c r="E236" s="81"/>
      <c r="F236" s="70"/>
      <c r="G236" s="83"/>
    </row>
    <row r="237" spans="1:7" s="65" customFormat="1">
      <c r="A237" s="84"/>
      <c r="B237" s="83"/>
      <c r="D237" s="81"/>
      <c r="E237" s="81"/>
      <c r="F237" s="70"/>
      <c r="G237" s="83"/>
    </row>
    <row r="238" spans="1:7" s="65" customFormat="1">
      <c r="A238" s="84"/>
      <c r="B238" s="82"/>
      <c r="D238" s="81"/>
      <c r="E238" s="81"/>
      <c r="F238" s="70"/>
      <c r="G238" s="83"/>
    </row>
    <row r="239" spans="1:7" s="65" customFormat="1">
      <c r="A239" s="84"/>
      <c r="B239" s="82"/>
      <c r="D239" s="81"/>
      <c r="E239" s="81"/>
      <c r="F239" s="70"/>
      <c r="G239" s="83"/>
    </row>
    <row r="240" spans="1:7" s="65" customFormat="1">
      <c r="A240" s="84"/>
      <c r="B240" s="82"/>
      <c r="D240" s="81"/>
      <c r="E240" s="81"/>
      <c r="F240" s="70"/>
      <c r="G240" s="83"/>
    </row>
    <row r="241" spans="1:7" s="65" customFormat="1">
      <c r="A241" s="84"/>
      <c r="B241" s="82"/>
      <c r="D241" s="81"/>
      <c r="E241" s="81"/>
      <c r="F241" s="70"/>
      <c r="G241" s="83"/>
    </row>
    <row r="242" spans="1:7" s="65" customFormat="1">
      <c r="A242" s="84"/>
      <c r="B242" s="82"/>
      <c r="D242" s="81"/>
      <c r="E242" s="81"/>
      <c r="F242" s="70"/>
      <c r="G242" s="83"/>
    </row>
    <row r="243" spans="1:7" s="65" customFormat="1">
      <c r="A243" s="84"/>
      <c r="B243" s="82"/>
      <c r="D243" s="81"/>
      <c r="E243" s="81"/>
      <c r="F243" s="70"/>
      <c r="G243" s="83"/>
    </row>
    <row r="244" spans="1:7" s="65" customFormat="1">
      <c r="A244" s="84"/>
      <c r="B244" s="82"/>
      <c r="D244" s="81"/>
      <c r="E244" s="81"/>
      <c r="F244" s="70"/>
      <c r="G244" s="83"/>
    </row>
    <row r="245" spans="1:7" s="65" customFormat="1">
      <c r="A245" s="84"/>
      <c r="B245" s="82"/>
      <c r="D245" s="81"/>
      <c r="E245" s="81"/>
      <c r="F245" s="70"/>
      <c r="G245" s="83"/>
    </row>
    <row r="246" spans="1:7" s="65" customFormat="1">
      <c r="A246" s="84"/>
      <c r="B246" s="82"/>
      <c r="D246" s="81"/>
      <c r="E246" s="81"/>
      <c r="F246" s="70"/>
      <c r="G246" s="83"/>
    </row>
    <row r="247" spans="1:7">
      <c r="A247" s="84"/>
      <c r="B247" s="82"/>
      <c r="D247" s="81"/>
      <c r="E247" s="81"/>
      <c r="G247" s="83"/>
    </row>
    <row r="248" spans="1:7">
      <c r="A248" s="84"/>
      <c r="B248" s="82"/>
      <c r="D248" s="81"/>
      <c r="E248" s="81"/>
      <c r="G248" s="83"/>
    </row>
    <row r="249" spans="1:7">
      <c r="A249" s="84"/>
      <c r="B249" s="82"/>
      <c r="D249" s="81"/>
      <c r="E249" s="81"/>
      <c r="G249" s="83"/>
    </row>
    <row r="250" spans="1:7">
      <c r="A250" s="84"/>
      <c r="B250" s="82"/>
      <c r="D250" s="81"/>
      <c r="E250" s="81"/>
      <c r="G250" s="83"/>
    </row>
    <row r="251" spans="1:7">
      <c r="A251" s="84"/>
      <c r="B251" s="82"/>
      <c r="D251" s="81"/>
      <c r="E251" s="81"/>
      <c r="G251" s="83"/>
    </row>
    <row r="252" spans="1:7">
      <c r="A252" s="84"/>
      <c r="B252" s="82"/>
      <c r="D252" s="81"/>
      <c r="E252" s="81"/>
      <c r="G252" s="83"/>
    </row>
    <row r="253" spans="1:7">
      <c r="A253" s="84"/>
      <c r="B253" s="82"/>
      <c r="D253" s="81"/>
      <c r="E253" s="81"/>
      <c r="G253" s="83"/>
    </row>
    <row r="254" spans="1:7">
      <c r="A254" s="84"/>
      <c r="B254" s="82"/>
      <c r="D254" s="81"/>
      <c r="E254" s="81"/>
      <c r="G254" s="83"/>
    </row>
    <row r="255" spans="1:7">
      <c r="A255" s="84"/>
      <c r="B255" s="82"/>
      <c r="D255" s="81"/>
      <c r="E255" s="81"/>
      <c r="G255" s="83"/>
    </row>
    <row r="256" spans="1:7">
      <c r="A256" s="84"/>
      <c r="B256" s="82"/>
      <c r="D256" s="81"/>
      <c r="E256" s="81"/>
      <c r="G256" s="83"/>
    </row>
    <row r="257" spans="1:7">
      <c r="A257" s="84"/>
      <c r="B257" s="82"/>
      <c r="D257" s="81"/>
      <c r="E257" s="81"/>
      <c r="G257" s="83"/>
    </row>
    <row r="258" spans="1:7">
      <c r="A258" s="84"/>
      <c r="B258" s="82"/>
      <c r="D258" s="81"/>
      <c r="E258" s="81"/>
      <c r="G258" s="83"/>
    </row>
    <row r="259" spans="1:7">
      <c r="A259" s="84"/>
      <c r="B259" s="82"/>
      <c r="D259" s="81"/>
      <c r="E259" s="81"/>
      <c r="G259" s="83"/>
    </row>
    <row r="260" spans="1:7">
      <c r="A260" s="84"/>
      <c r="B260" s="82"/>
      <c r="D260" s="81"/>
      <c r="E260" s="81"/>
      <c r="G260" s="83"/>
    </row>
  </sheetData>
  <sheetProtection password="C597" sheet="1" objects="1" scenarios="1" selectLockedCells="1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workbookViewId="0">
      <selection activeCell="F16" sqref="F16"/>
    </sheetView>
  </sheetViews>
  <sheetFormatPr baseColWidth="10" defaultColWidth="11.42578125" defaultRowHeight="18.75"/>
  <cols>
    <col min="1" max="1" width="4" style="10" customWidth="1"/>
    <col min="2" max="7" width="11.42578125" style="11"/>
    <col min="8" max="8" width="13" style="11" customWidth="1"/>
    <col min="9" max="9" width="1.7109375" style="11" customWidth="1"/>
    <col min="10" max="10" width="13" style="11" customWidth="1"/>
    <col min="11" max="16384" width="11.42578125" style="11"/>
  </cols>
  <sheetData>
    <row r="1" spans="1:12" ht="24.75" customHeight="1">
      <c r="C1" s="95" t="s">
        <v>46</v>
      </c>
      <c r="D1" s="95"/>
      <c r="E1" s="95"/>
      <c r="F1" s="52"/>
      <c r="G1" s="100" t="s">
        <v>38</v>
      </c>
      <c r="H1" s="101"/>
    </row>
    <row r="2" spans="1:12" ht="11.25" customHeight="1">
      <c r="C2" s="95"/>
      <c r="D2" s="95"/>
      <c r="E2" s="95"/>
      <c r="F2" s="110"/>
      <c r="G2" s="112" t="str">
        <f>IF($J$2="","",VLOOKUP($J$2,RT!$A:$G,5,FALSE))</f>
        <v/>
      </c>
      <c r="H2" s="112"/>
      <c r="I2" s="109"/>
      <c r="J2" s="111"/>
      <c r="K2" s="12"/>
    </row>
    <row r="3" spans="1:12" ht="11.25" customHeight="1">
      <c r="C3" s="95"/>
      <c r="D3" s="95"/>
      <c r="E3" s="95"/>
      <c r="F3" s="110"/>
      <c r="G3" s="112"/>
      <c r="H3" s="112"/>
      <c r="I3" s="109"/>
      <c r="J3" s="111"/>
      <c r="K3" s="13"/>
    </row>
    <row r="4" spans="1:12" ht="18.75" customHeight="1">
      <c r="C4" s="103" t="str">
        <f>IF($J$2="","",VLOOKUP($J$2,RT!$A:$E,2,FALSE))</f>
        <v/>
      </c>
      <c r="D4" s="103"/>
      <c r="E4" s="103"/>
      <c r="F4" s="103"/>
      <c r="G4" s="103"/>
      <c r="H4" s="103"/>
      <c r="I4" s="13"/>
      <c r="J4" s="13"/>
      <c r="K4" s="13"/>
    </row>
    <row r="5" spans="1:12" ht="12.75" customHeight="1">
      <c r="C5" s="13"/>
      <c r="D5" s="104" t="str">
        <f>IF(AND($J$2="",H33&lt;&gt;0),"Bitte tragen Sie die Rechtsträgernummer in das rote Feld ein!!","")</f>
        <v/>
      </c>
      <c r="E5" s="104"/>
      <c r="F5" s="104"/>
      <c r="G5" s="104"/>
      <c r="H5" s="104"/>
      <c r="I5" s="13"/>
      <c r="J5" s="13"/>
      <c r="K5" s="13"/>
    </row>
    <row r="6" spans="1:12" s="14" customFormat="1" ht="27" customHeight="1">
      <c r="B6" s="15" t="s">
        <v>23</v>
      </c>
      <c r="G6" s="16" t="s">
        <v>32</v>
      </c>
      <c r="H6" s="64"/>
    </row>
    <row r="7" spans="1:12">
      <c r="B7" s="11" t="s">
        <v>24</v>
      </c>
    </row>
    <row r="8" spans="1:12" ht="39" customHeight="1">
      <c r="A8" s="10" t="s">
        <v>6</v>
      </c>
      <c r="B8" s="17" t="s">
        <v>73</v>
      </c>
      <c r="C8" s="18"/>
      <c r="D8" s="105"/>
      <c r="E8" s="105"/>
      <c r="F8" s="105"/>
      <c r="G8" s="106" t="s">
        <v>74</v>
      </c>
      <c r="H8" s="106"/>
      <c r="J8" s="113" t="str">
        <f>IF(AND($H$33&gt;0,$D$8=""),"IBAN des Girokonto ist zwingend erforderlich - bitte eintragen!!","")</f>
        <v/>
      </c>
      <c r="K8" s="113"/>
      <c r="L8" s="113"/>
    </row>
    <row r="9" spans="1:12" ht="20.25" customHeight="1" thickBot="1">
      <c r="B9" s="20"/>
      <c r="C9" s="21" t="s">
        <v>27</v>
      </c>
      <c r="D9" s="102"/>
      <c r="E9" s="102"/>
      <c r="F9" s="22"/>
      <c r="G9" s="49" t="s">
        <v>20</v>
      </c>
      <c r="H9" s="77"/>
    </row>
    <row r="10" spans="1:12" ht="23.25" customHeight="1" thickTop="1">
      <c r="A10" s="10" t="s">
        <v>4</v>
      </c>
      <c r="B10" s="17" t="s">
        <v>19</v>
      </c>
      <c r="C10" s="18"/>
      <c r="D10" s="18"/>
      <c r="E10" s="19"/>
      <c r="F10" s="18"/>
      <c r="G10" s="18"/>
      <c r="H10" s="18"/>
    </row>
    <row r="11" spans="1:12">
      <c r="A11" s="23"/>
      <c r="B11" s="24" t="s">
        <v>18</v>
      </c>
      <c r="C11" s="24"/>
      <c r="D11" s="24"/>
      <c r="E11" s="24"/>
      <c r="F11" s="25" t="s">
        <v>14</v>
      </c>
      <c r="G11" s="24"/>
      <c r="H11" s="1"/>
    </row>
    <row r="12" spans="1:12" ht="17.25">
      <c r="A12" s="26"/>
      <c r="B12" s="27" t="s">
        <v>17</v>
      </c>
      <c r="C12" s="28" t="s">
        <v>10</v>
      </c>
      <c r="D12" s="28" t="s">
        <v>16</v>
      </c>
      <c r="E12" s="1"/>
      <c r="F12" s="29" t="s">
        <v>17</v>
      </c>
      <c r="G12" s="28" t="s">
        <v>10</v>
      </c>
      <c r="H12" s="28" t="s">
        <v>16</v>
      </c>
    </row>
    <row r="13" spans="1:12" ht="15.75" customHeight="1">
      <c r="B13" s="76"/>
      <c r="C13" s="30">
        <v>500</v>
      </c>
      <c r="D13" s="30">
        <f t="shared" ref="D13:D19" si="0">B13*C13</f>
        <v>0</v>
      </c>
      <c r="E13" s="1"/>
      <c r="F13" s="76"/>
      <c r="G13" s="30">
        <v>2</v>
      </c>
      <c r="H13" s="30">
        <f t="shared" ref="H13:H20" si="1">F13*G13</f>
        <v>0</v>
      </c>
    </row>
    <row r="14" spans="1:12" ht="15.75" customHeight="1">
      <c r="B14" s="76"/>
      <c r="C14" s="30">
        <v>200</v>
      </c>
      <c r="D14" s="30">
        <f t="shared" si="0"/>
        <v>0</v>
      </c>
      <c r="E14" s="1"/>
      <c r="F14" s="76"/>
      <c r="G14" s="31">
        <v>1</v>
      </c>
      <c r="H14" s="30">
        <f t="shared" si="1"/>
        <v>0</v>
      </c>
    </row>
    <row r="15" spans="1:12" ht="15.75" customHeight="1">
      <c r="B15" s="76"/>
      <c r="C15" s="30">
        <v>100</v>
      </c>
      <c r="D15" s="30">
        <f t="shared" si="0"/>
        <v>0</v>
      </c>
      <c r="E15" s="1"/>
      <c r="F15" s="76"/>
      <c r="G15" s="31">
        <v>0.5</v>
      </c>
      <c r="H15" s="30">
        <f t="shared" si="1"/>
        <v>0</v>
      </c>
    </row>
    <row r="16" spans="1:12" ht="15.75" customHeight="1">
      <c r="B16" s="76"/>
      <c r="C16" s="30">
        <v>50</v>
      </c>
      <c r="D16" s="30">
        <f t="shared" si="0"/>
        <v>0</v>
      </c>
      <c r="E16" s="1"/>
      <c r="F16" s="76"/>
      <c r="G16" s="31">
        <v>0.2</v>
      </c>
      <c r="H16" s="30">
        <f t="shared" si="1"/>
        <v>0</v>
      </c>
    </row>
    <row r="17" spans="1:8" ht="15.75" customHeight="1">
      <c r="B17" s="76"/>
      <c r="C17" s="30">
        <v>20</v>
      </c>
      <c r="D17" s="30">
        <f t="shared" si="0"/>
        <v>0</v>
      </c>
      <c r="E17" s="1"/>
      <c r="F17" s="76"/>
      <c r="G17" s="31">
        <v>0.1</v>
      </c>
      <c r="H17" s="30">
        <f t="shared" si="1"/>
        <v>0</v>
      </c>
    </row>
    <row r="18" spans="1:8" ht="15.75" customHeight="1">
      <c r="B18" s="76"/>
      <c r="C18" s="30">
        <v>10</v>
      </c>
      <c r="D18" s="30">
        <f t="shared" si="0"/>
        <v>0</v>
      </c>
      <c r="E18" s="1"/>
      <c r="F18" s="76"/>
      <c r="G18" s="31">
        <v>0.05</v>
      </c>
      <c r="H18" s="30">
        <f t="shared" si="1"/>
        <v>0</v>
      </c>
    </row>
    <row r="19" spans="1:8" ht="15.75" customHeight="1">
      <c r="B19" s="76"/>
      <c r="C19" s="30">
        <v>5</v>
      </c>
      <c r="D19" s="30">
        <f t="shared" si="0"/>
        <v>0</v>
      </c>
      <c r="E19" s="32"/>
      <c r="F19" s="76"/>
      <c r="G19" s="31">
        <v>0.02</v>
      </c>
      <c r="H19" s="30">
        <f t="shared" si="1"/>
        <v>0</v>
      </c>
    </row>
    <row r="20" spans="1:8" ht="15.75" customHeight="1">
      <c r="B20" s="1"/>
      <c r="C20" s="1"/>
      <c r="D20" s="1"/>
      <c r="E20" s="1"/>
      <c r="F20" s="76"/>
      <c r="G20" s="31">
        <v>0.01</v>
      </c>
      <c r="H20" s="30">
        <f t="shared" si="1"/>
        <v>0</v>
      </c>
    </row>
    <row r="21" spans="1:8" ht="15.75" customHeight="1">
      <c r="B21" s="1"/>
      <c r="C21" s="1"/>
      <c r="D21" s="1"/>
      <c r="E21" s="1"/>
      <c r="F21" s="98" t="s">
        <v>21</v>
      </c>
      <c r="G21" s="98"/>
      <c r="H21" s="78"/>
    </row>
    <row r="22" spans="1:8" ht="15.75" customHeight="1">
      <c r="B22" s="24" t="s">
        <v>15</v>
      </c>
      <c r="C22" s="24"/>
      <c r="D22" s="33">
        <f>SUM(D13:D21)</f>
        <v>0</v>
      </c>
      <c r="E22" s="8"/>
      <c r="F22" s="34"/>
      <c r="G22" s="25" t="s">
        <v>14</v>
      </c>
      <c r="H22" s="33">
        <f>SUM(H13:H21)</f>
        <v>0</v>
      </c>
    </row>
    <row r="23" spans="1:8" ht="22.5" customHeight="1" thickBot="1">
      <c r="A23" s="35"/>
      <c r="B23" s="36"/>
      <c r="C23" s="36"/>
      <c r="D23" s="36"/>
      <c r="E23" s="7"/>
      <c r="F23" s="50"/>
      <c r="G23" s="49" t="s">
        <v>13</v>
      </c>
      <c r="H23" s="51">
        <f>SUM(H22,D22)</f>
        <v>0</v>
      </c>
    </row>
    <row r="24" spans="1:8" ht="18.75" customHeight="1" thickTop="1">
      <c r="A24" s="10" t="s">
        <v>2</v>
      </c>
      <c r="B24" s="17" t="s">
        <v>22</v>
      </c>
      <c r="C24" s="18"/>
      <c r="D24" s="18"/>
      <c r="E24" s="19"/>
      <c r="F24" s="18"/>
      <c r="G24" s="18"/>
      <c r="H24" s="18"/>
    </row>
    <row r="25" spans="1:8">
      <c r="A25" s="37"/>
      <c r="B25" s="38" t="s">
        <v>12</v>
      </c>
      <c r="C25" s="1"/>
      <c r="D25" s="34"/>
      <c r="E25" s="34"/>
      <c r="F25" s="39" t="s">
        <v>10</v>
      </c>
      <c r="G25" s="40"/>
      <c r="H25" s="75"/>
    </row>
    <row r="26" spans="1:8" ht="17.25">
      <c r="A26" s="26"/>
      <c r="B26" s="38" t="s">
        <v>11</v>
      </c>
      <c r="C26" s="1"/>
      <c r="D26" s="34"/>
      <c r="E26" s="34"/>
      <c r="F26" s="39" t="s">
        <v>10</v>
      </c>
      <c r="G26" s="40"/>
      <c r="H26" s="75"/>
    </row>
    <row r="27" spans="1:8" ht="17.25">
      <c r="A27" s="26"/>
      <c r="B27" s="38" t="s">
        <v>53</v>
      </c>
      <c r="C27" s="1"/>
      <c r="D27" s="34"/>
      <c r="E27" s="34"/>
      <c r="F27" s="39" t="s">
        <v>10</v>
      </c>
      <c r="G27" s="40"/>
      <c r="H27" s="74"/>
    </row>
    <row r="28" spans="1:8" ht="17.25">
      <c r="A28" s="26"/>
      <c r="B28" s="38" t="s">
        <v>52</v>
      </c>
      <c r="C28" s="1"/>
      <c r="D28" s="34"/>
      <c r="E28" s="34"/>
      <c r="F28" s="39" t="s">
        <v>10</v>
      </c>
      <c r="G28" s="40"/>
      <c r="H28" s="75"/>
    </row>
    <row r="29" spans="1:8" ht="19.5" thickBot="1">
      <c r="B29" s="41"/>
      <c r="C29" s="41"/>
      <c r="D29" s="42"/>
      <c r="E29" s="42"/>
      <c r="F29" s="50"/>
      <c r="G29" s="49" t="s">
        <v>9</v>
      </c>
      <c r="H29" s="51">
        <f>SUM(H25:H26,H28)-H27</f>
        <v>0</v>
      </c>
    </row>
    <row r="30" spans="1:8" ht="34.5" customHeight="1" thickTop="1">
      <c r="A30" s="10" t="s">
        <v>8</v>
      </c>
      <c r="B30" s="17" t="s">
        <v>7</v>
      </c>
      <c r="C30" s="34"/>
      <c r="D30" s="34"/>
      <c r="E30" s="43" t="s">
        <v>6</v>
      </c>
      <c r="F30" s="38" t="s">
        <v>5</v>
      </c>
      <c r="G30" s="44"/>
      <c r="H30" s="6">
        <f>H9</f>
        <v>0</v>
      </c>
    </row>
    <row r="31" spans="1:8" ht="17.25">
      <c r="A31" s="26"/>
      <c r="B31" s="38"/>
      <c r="C31" s="34"/>
      <c r="D31" s="34"/>
      <c r="E31" s="43" t="s">
        <v>4</v>
      </c>
      <c r="F31" s="38" t="s">
        <v>3</v>
      </c>
      <c r="G31" s="44"/>
      <c r="H31" s="6">
        <f>H23</f>
        <v>0</v>
      </c>
    </row>
    <row r="32" spans="1:8" ht="15">
      <c r="A32" s="35"/>
      <c r="B32" s="38"/>
      <c r="C32" s="34"/>
      <c r="D32" s="34"/>
      <c r="E32" s="43" t="s">
        <v>2</v>
      </c>
      <c r="F32" s="38" t="s">
        <v>1</v>
      </c>
      <c r="G32" s="44"/>
      <c r="H32" s="6">
        <f>H29</f>
        <v>0</v>
      </c>
    </row>
    <row r="33" spans="1:13" ht="15.75" thickBot="1">
      <c r="A33" s="35"/>
      <c r="B33" s="41"/>
      <c r="C33" s="41"/>
      <c r="D33" s="42"/>
      <c r="E33" s="42"/>
      <c r="F33" s="50"/>
      <c r="G33" s="49" t="s">
        <v>0</v>
      </c>
      <c r="H33" s="51">
        <f>SUM(H30:H32)</f>
        <v>0</v>
      </c>
    </row>
    <row r="34" spans="1:13" ht="27" customHeight="1" thickTop="1">
      <c r="A34" s="10" t="s">
        <v>26</v>
      </c>
      <c r="B34" s="17" t="s">
        <v>28</v>
      </c>
      <c r="C34" s="18"/>
      <c r="D34" s="18"/>
      <c r="E34" s="107" t="str">
        <f>IF(AND($H$33&gt;0,$H$34=""),"unbedingt eintragen!","")</f>
        <v/>
      </c>
      <c r="F34" s="107"/>
      <c r="G34" s="47" t="s">
        <v>34</v>
      </c>
      <c r="H34" s="79"/>
    </row>
    <row r="35" spans="1:13" ht="15.75" thickBot="1">
      <c r="A35" s="35"/>
      <c r="B35" s="41"/>
      <c r="C35" s="41"/>
      <c r="D35" s="42"/>
      <c r="E35" s="42"/>
      <c r="F35" s="50"/>
      <c r="G35" s="49" t="s">
        <v>29</v>
      </c>
      <c r="H35" s="51">
        <f>H33-H34</f>
        <v>0</v>
      </c>
      <c r="J35" s="108" t="str">
        <f>IF(H35&lt;&gt;0,"Kassenfehlbetrag/-überschuss muss 0,00 € betragen, sonst fehlerhaft und Begründung erforderlich","")</f>
        <v/>
      </c>
      <c r="K35" s="108"/>
      <c r="L35" s="108"/>
      <c r="M35" s="108"/>
    </row>
    <row r="36" spans="1:13" ht="15.75" thickTop="1">
      <c r="A36" s="35"/>
      <c r="B36" s="2" t="s">
        <v>33</v>
      </c>
      <c r="C36" s="2"/>
      <c r="D36" s="2"/>
      <c r="E36" s="1"/>
      <c r="F36" s="40"/>
      <c r="G36" s="44"/>
      <c r="H36" s="1"/>
      <c r="J36" s="108"/>
      <c r="K36" s="108"/>
      <c r="L36" s="108"/>
      <c r="M36" s="108"/>
    </row>
    <row r="37" spans="1:13" ht="22.5" customHeight="1">
      <c r="A37" s="35"/>
      <c r="B37" s="97"/>
      <c r="C37" s="97"/>
      <c r="D37" s="97"/>
      <c r="E37" s="97"/>
      <c r="F37" s="97"/>
      <c r="G37" s="97"/>
      <c r="H37" s="97"/>
    </row>
    <row r="38" spans="1:13" ht="30" customHeight="1">
      <c r="A38" s="10" t="s">
        <v>30</v>
      </c>
      <c r="B38" s="17" t="s">
        <v>25</v>
      </c>
      <c r="C38" s="18"/>
      <c r="D38" s="18"/>
      <c r="E38" s="19"/>
      <c r="F38" s="18"/>
      <c r="G38" s="18"/>
      <c r="H38" s="18"/>
    </row>
    <row r="39" spans="1:13" s="46" customFormat="1" ht="30" customHeight="1">
      <c r="A39" s="45"/>
      <c r="B39" s="99" t="s">
        <v>31</v>
      </c>
      <c r="C39" s="99"/>
      <c r="D39" s="99"/>
      <c r="E39" s="99"/>
      <c r="F39" s="99"/>
      <c r="G39" s="99"/>
      <c r="H39" s="99"/>
    </row>
    <row r="40" spans="1:13">
      <c r="A40" s="37"/>
      <c r="B40" s="34"/>
      <c r="C40" s="1"/>
      <c r="D40" s="1"/>
      <c r="E40" s="1"/>
      <c r="F40" s="8"/>
      <c r="G40" s="1"/>
      <c r="H40" s="5"/>
    </row>
    <row r="41" spans="1:13">
      <c r="B41" s="4"/>
      <c r="C41" s="4"/>
      <c r="D41" s="4"/>
      <c r="E41" s="2"/>
      <c r="F41" s="3"/>
      <c r="G41" s="3"/>
      <c r="H41" s="2"/>
    </row>
    <row r="42" spans="1:13">
      <c r="B42" s="96" t="s">
        <v>59</v>
      </c>
      <c r="C42" s="96"/>
      <c r="D42" s="96"/>
      <c r="E42" s="9"/>
      <c r="F42" s="96" t="s">
        <v>60</v>
      </c>
      <c r="G42" s="96"/>
      <c r="H42" s="96"/>
    </row>
  </sheetData>
  <sheetProtection password="C597" sheet="1" objects="1" scenarios="1" selectLockedCells="1"/>
  <mergeCells count="19">
    <mergeCell ref="J35:M36"/>
    <mergeCell ref="I2:I3"/>
    <mergeCell ref="F2:F3"/>
    <mergeCell ref="J2:J3"/>
    <mergeCell ref="G2:H3"/>
    <mergeCell ref="J8:L8"/>
    <mergeCell ref="C1:E3"/>
    <mergeCell ref="B42:D42"/>
    <mergeCell ref="F42:H42"/>
    <mergeCell ref="B37:H37"/>
    <mergeCell ref="F21:G21"/>
    <mergeCell ref="B39:H39"/>
    <mergeCell ref="G1:H1"/>
    <mergeCell ref="D9:E9"/>
    <mergeCell ref="C4:H4"/>
    <mergeCell ref="D5:H5"/>
    <mergeCell ref="D8:F8"/>
    <mergeCell ref="G8:H8"/>
    <mergeCell ref="E34:F34"/>
  </mergeCells>
  <conditionalFormatting sqref="D5:H5">
    <cfRule type="expression" dxfId="7" priority="10">
      <formula>IF(AND($J$2="",H33&lt;&gt;0),TRUE,FALSE)</formula>
    </cfRule>
  </conditionalFormatting>
  <conditionalFormatting sqref="D8:F8">
    <cfRule type="expression" dxfId="6" priority="7">
      <formula>IF(AND($H$33&gt;0,$D$8=""),TRUE,FALSE)</formula>
    </cfRule>
  </conditionalFormatting>
  <conditionalFormatting sqref="J8:L8">
    <cfRule type="expression" dxfId="5" priority="6">
      <formula>IF(AND($H$33&gt;0,$D$8=""),TRUE,FALSE)</formula>
    </cfRule>
  </conditionalFormatting>
  <conditionalFormatting sqref="H34">
    <cfRule type="expression" dxfId="4" priority="5">
      <formula>IF(AND($H$33&gt;0,$H$34=""),TRUE,FALSE)</formula>
    </cfRule>
  </conditionalFormatting>
  <conditionalFormatting sqref="E34">
    <cfRule type="expression" dxfId="3" priority="4">
      <formula>IF(AND($H$33&gt;0,$H$34=""),TRUE,FALSE)</formula>
    </cfRule>
  </conditionalFormatting>
  <conditionalFormatting sqref="J35:M36">
    <cfRule type="expression" dxfId="2" priority="3">
      <formula>IF($H$35&lt;&gt;0,TRUE,FALSE)</formula>
    </cfRule>
  </conditionalFormatting>
  <conditionalFormatting sqref="H35">
    <cfRule type="expression" dxfId="1" priority="2">
      <formula>IF($H$35&lt;&gt;0,TRUE,FALSE)</formula>
    </cfRule>
  </conditionalFormatting>
  <conditionalFormatting sqref="B37:H37">
    <cfRule type="expression" dxfId="0" priority="1">
      <formula>IF($H$35&lt;&gt;0,TRUE,FALSE)</formula>
    </cfRule>
  </conditionalFormatting>
  <pageMargins left="0.70866141732283472" right="0.70866141732283472" top="0.43307086614173229" bottom="0.39370078740157483" header="0.15748031496062992" footer="0.15748031496062992"/>
  <pageSetup paperSize="9" scale="99" orientation="portrait" blackAndWhite="1" r:id="rId1"/>
  <headerFooter>
    <oddFooter>&amp;L&amp;7Stand: &amp;D&amp;R&amp;7Version 1.7 - Januar 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Dokumentation</vt:lpstr>
      <vt:lpstr>RT</vt:lpstr>
      <vt:lpstr>Vorlage</vt:lpstr>
      <vt:lpstr>Vorlage!Druckbereich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Heidi Stafast</dc:creator>
  <cp:lastModifiedBy>Silvia Stafast</cp:lastModifiedBy>
  <cp:lastPrinted>2023-11-24T14:25:15Z</cp:lastPrinted>
  <dcterms:created xsi:type="dcterms:W3CDTF">2014-03-24T13:10:24Z</dcterms:created>
  <dcterms:modified xsi:type="dcterms:W3CDTF">2025-01-04T15:04:40Z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</Properties>
</file>